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19" activeTab="1"/>
  </bookViews>
  <sheets>
    <sheet name="ontvangsten" sheetId="1" r:id="rId1"/>
    <sheet name="uitgaven" sheetId="2" r:id="rId2"/>
  </sheets>
  <definedNames>
    <definedName name="_xlnm.Print_Area" localSheetId="0">'ontvangsten'!$A$1:$G$54</definedName>
    <definedName name="_xlnm.Print_Area" localSheetId="1">'uitgaven'!$A$1:$G$74</definedName>
  </definedNames>
  <calcPr fullCalcOnLoad="1"/>
</workbook>
</file>

<file path=xl/sharedStrings.xml><?xml version="1.0" encoding="utf-8"?>
<sst xmlns="http://schemas.openxmlformats.org/spreadsheetml/2006/main" count="378" uniqueCount="108">
  <si>
    <t>-</t>
  </si>
  <si>
    <t>P.M.</t>
  </si>
  <si>
    <t>ONTVANGSTEN</t>
  </si>
  <si>
    <t>GENEESK. VERZORG.</t>
  </si>
  <si>
    <t>UITKERINGEN</t>
  </si>
  <si>
    <t>INV.PENS.</t>
  </si>
  <si>
    <t>ALG. REG.</t>
  </si>
  <si>
    <t>ZELFST.</t>
  </si>
  <si>
    <t>MIJNW.</t>
  </si>
  <si>
    <t>TOTAAL</t>
  </si>
  <si>
    <t>Ontvangsten globaal beheer</t>
  </si>
  <si>
    <t>Overdr. loontr. - gemengde loopbanen</t>
  </si>
  <si>
    <t>Bijdragen</t>
  </si>
  <si>
    <t>Persoonlijke bijdragen</t>
  </si>
  <si>
    <t>Bijdragen gepensioneerden</t>
  </si>
  <si>
    <t>Toegewezen ontvangsten</t>
  </si>
  <si>
    <t xml:space="preserve">Ontvangsten revalidatie </t>
  </si>
  <si>
    <t>Automobielverzekering</t>
  </si>
  <si>
    <t>Bijdragen hospitalisatieverzekering</t>
  </si>
  <si>
    <t>Vergoeding op geneesmidd.verpakkingen</t>
  </si>
  <si>
    <t>Overdrachten</t>
  </si>
  <si>
    <t>RSVZ - gemengde loopbanen</t>
  </si>
  <si>
    <t>RVP - inval.pens.mijnwerkers</t>
  </si>
  <si>
    <t>Opbrengsten van beleggingen</t>
  </si>
  <si>
    <t>Intresten op beleggingen V.I.</t>
  </si>
  <si>
    <t>Diversen</t>
  </si>
  <si>
    <t>Internationale verdragen</t>
  </si>
  <si>
    <t>Belgo-Luxemburgs verdrag</t>
  </si>
  <si>
    <t>Gerechtelijke intresten</t>
  </si>
  <si>
    <t>Terugvordering klinische biologie</t>
  </si>
  <si>
    <t>Terugvordering inval.pens.mijnwerkers</t>
  </si>
  <si>
    <t>TOTAAL ONTVANGSTEN</t>
  </si>
  <si>
    <t>UITGAVEN</t>
  </si>
  <si>
    <t>GENEESK.VERZORG.</t>
  </si>
  <si>
    <t>Prestaties</t>
  </si>
  <si>
    <t>Geneeskundige verstrekkingen</t>
  </si>
  <si>
    <t>Primaire arbeidsongeschiktheid</t>
  </si>
  <si>
    <t>Invaliditeit</t>
  </si>
  <si>
    <t>Begrafeniskosten</t>
  </si>
  <si>
    <t>Verwarmingstoelage</t>
  </si>
  <si>
    <t>Invaliditeitspensioen mijnwerkers</t>
  </si>
  <si>
    <t>Vakantiegeld</t>
  </si>
  <si>
    <t>Administratiekosten V.I.</t>
  </si>
  <si>
    <t>Forfait administratiekosten  5 V.I.</t>
  </si>
  <si>
    <t>Forfait administratiekosten N.M.B.S.</t>
  </si>
  <si>
    <t>Administratiekosten H.K.Z.I.V.</t>
  </si>
  <si>
    <t>Bijkomende Administratiekosten:</t>
  </si>
  <si>
    <t>-0,5% op aanvull. uitker. grensarbeiders</t>
  </si>
  <si>
    <t>Lasten RIZIV</t>
  </si>
  <si>
    <t>Administratiekosten R.I.Z.I.V.</t>
  </si>
  <si>
    <t>Sociaal statuut</t>
  </si>
  <si>
    <t>Stagemeesters</t>
  </si>
  <si>
    <t>Verhoogde kosten tarificatiediensten</t>
  </si>
  <si>
    <t>Loontr. - gemengde loopbanen</t>
  </si>
  <si>
    <t>RVP - inval.pens. mijnwerkers</t>
  </si>
  <si>
    <t>Belgo- Luxemburgs verdrag</t>
  </si>
  <si>
    <t>Aanvullende uitkering grensarbeiders</t>
  </si>
  <si>
    <t>Kas der zeelieden - autoverzekering</t>
  </si>
  <si>
    <t>Assignatiekosten</t>
  </si>
  <si>
    <t>Oninvorderbare prestaties</t>
  </si>
  <si>
    <t>TOTAAL UITGAVEN</t>
  </si>
  <si>
    <t>RESULTAAT VAN HET JAAR</t>
  </si>
  <si>
    <t>Heffing zakencijfer farmaceut. produkten</t>
  </si>
  <si>
    <t>Recuperatie Min.Justitie-gedetineerden</t>
  </si>
  <si>
    <t>(in duizenden €)</t>
  </si>
  <si>
    <t>-opdrachtenkosten</t>
  </si>
  <si>
    <t xml:space="preserve">                                          -beheerskosten</t>
  </si>
  <si>
    <t>Opbrengst BTW + tabaksaccijnzen</t>
  </si>
  <si>
    <t>Intresten op beleggingen mijnwerkers</t>
  </si>
  <si>
    <t>Moederschaps- en vaderschapsrust</t>
  </si>
  <si>
    <t>Overdracht kenniscentrum</t>
  </si>
  <si>
    <t>Bestrijding tabaksgebruik</t>
  </si>
  <si>
    <t>Expertise</t>
  </si>
  <si>
    <t>Beleggingen  bijdragefondsen</t>
  </si>
  <si>
    <t>Beleggingen  fondsen boni's</t>
  </si>
  <si>
    <t>Overdracht bijdragen experimenten</t>
  </si>
  <si>
    <t>PM</t>
  </si>
  <si>
    <t>Bijdragen experimenten</t>
  </si>
  <si>
    <t>SIS Kaarten</t>
  </si>
  <si>
    <t>Inhaalbijdrage ziekenhuizen</t>
  </si>
  <si>
    <t>Art. 56</t>
  </si>
  <si>
    <t>Inhaalbedragen ziekenhuizen</t>
  </si>
  <si>
    <t>Bijdragen hospitalisatieverzekering EXTRA</t>
  </si>
  <si>
    <t>Campagnes Info</t>
  </si>
  <si>
    <t>Sociaal akkoord</t>
  </si>
  <si>
    <t xml:space="preserve">            -% op terugvorderingen </t>
  </si>
  <si>
    <t>Wet ziekenhuizen</t>
  </si>
  <si>
    <t>Algemeen</t>
  </si>
  <si>
    <t>Algemeen (verpakking)</t>
  </si>
  <si>
    <t>Art.104 quater ziekenhuizen</t>
  </si>
  <si>
    <t>FOD Volksgezondheid</t>
  </si>
  <si>
    <t>Ziekenhuizen (22,77% ligdag), PVT, beschut wo-</t>
  </si>
  <si>
    <t>nen,gevangenen, andere instell.&amp; geïnterneerden</t>
  </si>
  <si>
    <t>Terugbetaling pré claw-back 2005</t>
  </si>
  <si>
    <t>Ontvangsten betreffende 2007</t>
  </si>
  <si>
    <t>Verhoogde kosten TD's</t>
  </si>
  <si>
    <t xml:space="preserve">            -20% intresten op beleggingen en boni's</t>
  </si>
  <si>
    <t>Afrekening 2006 heffing zakencijfer farmaceut. produkten</t>
  </si>
  <si>
    <t>Korting heffing zakencijfer farmaceut. produkten</t>
  </si>
  <si>
    <t>Provisiefonds farmaceut. specialiteiten</t>
  </si>
  <si>
    <t>Solidariteitsbijdrage farmaceut. specialiteiten</t>
  </si>
  <si>
    <t>Terugvorderingen bij zorgenverstrekkers( art 157)</t>
  </si>
  <si>
    <t>Intresten op fonds bijdragen en boni's</t>
  </si>
  <si>
    <t>Fonds toekomst</t>
  </si>
  <si>
    <t>Heffing Agentschap geneesmiddelen</t>
  </si>
  <si>
    <t>Patientenvereniging</t>
  </si>
  <si>
    <t>Terugbetaling generieken</t>
  </si>
  <si>
    <t>BEGROTING VAN DE Z.I.V. - DIENSTJAAR 2007   -   EERSTE HERZIENING</t>
  </si>
</sst>
</file>

<file path=xl/styles.xml><?xml version="1.0" encoding="utf-8"?>
<styleSheet xmlns="http://schemas.openxmlformats.org/spreadsheetml/2006/main">
  <numFmts count="4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BEF&quot;;\-#,##0\ &quot;BEF&quot;"/>
    <numFmt numFmtId="173" formatCode="#,##0\ &quot;BEF&quot;;[Red]\-#,##0\ &quot;BEF&quot;"/>
    <numFmt numFmtId="174" formatCode="#,##0.00\ &quot;BEF&quot;;\-#,##0.00\ &quot;BEF&quot;"/>
    <numFmt numFmtId="175" formatCode="#,##0.00\ &quot;BEF&quot;;[Red]\-#,##0.00\ &quot;BEF&quot;"/>
    <numFmt numFmtId="176" formatCode="_-* #,##0\ &quot;BEF&quot;_-;\-* #,##0\ &quot;BEF&quot;_-;_-* &quot;-&quot;\ &quot;BEF&quot;_-;_-@_-"/>
    <numFmt numFmtId="177" formatCode="_-* #,##0\ _B_E_F_-;\-* #,##0\ _B_E_F_-;_-* &quot;-&quot;\ _B_E_F_-;_-@_-"/>
    <numFmt numFmtId="178" formatCode="_-* #,##0.00\ &quot;BEF&quot;_-;\-* #,##0.00\ &quot;BEF&quot;_-;_-* &quot;-&quot;??\ &quot;BEF&quot;_-;_-@_-"/>
    <numFmt numFmtId="179" formatCode="_-* #,##0.00\ _B_E_F_-;\-* #,##0.00\ _B_E_F_-;_-* &quot;-&quot;??\ _B_E_F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_);\(#,##0.0\)"/>
    <numFmt numFmtId="189" formatCode="0.0"/>
    <numFmt numFmtId="190" formatCode="#,##0.0"/>
    <numFmt numFmtId="191" formatCode="#,##0.0000"/>
    <numFmt numFmtId="192" formatCode="0.0_)"/>
    <numFmt numFmtId="193" formatCode="0_)"/>
    <numFmt numFmtId="194" formatCode="0.00_)"/>
    <numFmt numFmtId="195" formatCode="0.0_ ;\-0.0\ "/>
    <numFmt numFmtId="196" formatCode="0.00_ ;\-0.00\ "/>
    <numFmt numFmtId="197" formatCode="#,##0.00000000"/>
    <numFmt numFmtId="198" formatCode="#,##0.0_ ;\-#,##0.0\ "/>
    <numFmt numFmtId="199" formatCode="#,##0.00_);\(#,##0.00\)"/>
  </numFmts>
  <fonts count="11">
    <font>
      <sz val="12"/>
      <name val="Helv"/>
      <family val="0"/>
    </font>
    <font>
      <sz val="10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8"/>
      <name val="Helv"/>
      <family val="0"/>
    </font>
    <font>
      <b/>
      <i/>
      <u val="single"/>
      <sz val="11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u val="double"/>
      <sz val="14"/>
      <name val="Arial"/>
      <family val="2"/>
    </font>
    <font>
      <sz val="14"/>
      <name val="Helv"/>
      <family val="0"/>
    </font>
  </fonts>
  <fills count="3">
    <fill>
      <patternFill/>
    </fill>
    <fill>
      <patternFill patternType="gray125"/>
    </fill>
    <fill>
      <patternFill patternType="mediumGray"/>
    </fill>
  </fills>
  <borders count="3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</borders>
  <cellStyleXfs count="22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7">
    <xf numFmtId="188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 applyProtection="1">
      <alignment horizontal="right"/>
      <protection/>
    </xf>
    <xf numFmtId="3" fontId="2" fillId="0" borderId="2" xfId="0" applyNumberFormat="1" applyFont="1" applyBorder="1" applyAlignment="1" applyProtection="1" quotePrefix="1">
      <alignment horizontal="right"/>
      <protection/>
    </xf>
    <xf numFmtId="3" fontId="2" fillId="0" borderId="0" xfId="0" applyNumberFormat="1" applyFont="1" applyAlignment="1" applyProtection="1">
      <alignment horizontal="right"/>
      <protection/>
    </xf>
    <xf numFmtId="3" fontId="3" fillId="0" borderId="2" xfId="0" applyNumberFormat="1" applyFont="1" applyBorder="1" applyAlignment="1" applyProtection="1">
      <alignment horizontal="right"/>
      <protection/>
    </xf>
    <xf numFmtId="3" fontId="3" fillId="0" borderId="2" xfId="0" applyNumberFormat="1" applyFont="1" applyBorder="1" applyAlignment="1" applyProtection="1" quotePrefix="1">
      <alignment horizontal="right"/>
      <protection/>
    </xf>
    <xf numFmtId="3" fontId="2" fillId="0" borderId="2" xfId="0" applyNumberFormat="1" applyFont="1" applyBorder="1" applyAlignment="1" applyProtection="1">
      <alignment horizontal="right"/>
      <protection/>
    </xf>
    <xf numFmtId="3" fontId="2" fillId="0" borderId="3" xfId="0" applyNumberFormat="1" applyFont="1" applyBorder="1" applyAlignment="1" applyProtection="1">
      <alignment horizontal="right"/>
      <protection/>
    </xf>
    <xf numFmtId="3" fontId="2" fillId="0" borderId="4" xfId="0" applyNumberFormat="1" applyFont="1" applyBorder="1" applyAlignment="1" applyProtection="1">
      <alignment horizontal="right"/>
      <protection/>
    </xf>
    <xf numFmtId="3" fontId="2" fillId="0" borderId="5" xfId="0" applyNumberFormat="1" applyFont="1" applyBorder="1" applyAlignment="1" applyProtection="1">
      <alignment horizontal="right"/>
      <protection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 applyProtection="1">
      <alignment horizontal="centerContinuous"/>
      <protection/>
    </xf>
    <xf numFmtId="3" fontId="2" fillId="0" borderId="8" xfId="0" applyNumberFormat="1" applyFont="1" applyBorder="1" applyAlignment="1" applyProtection="1">
      <alignment horizontal="centerContinuous"/>
      <protection/>
    </xf>
    <xf numFmtId="3" fontId="2" fillId="0" borderId="9" xfId="0" applyNumberFormat="1" applyFont="1" applyBorder="1" applyAlignment="1" applyProtection="1">
      <alignment horizontal="centerContinuous"/>
      <protection/>
    </xf>
    <xf numFmtId="3" fontId="2" fillId="0" borderId="10" xfId="0" applyNumberFormat="1" applyFont="1" applyBorder="1" applyAlignment="1" applyProtection="1">
      <alignment horizontal="centerContinuous"/>
      <protection/>
    </xf>
    <xf numFmtId="3" fontId="2" fillId="0" borderId="11" xfId="0" applyNumberFormat="1" applyFont="1" applyBorder="1" applyAlignment="1">
      <alignment horizontal="center"/>
    </xf>
    <xf numFmtId="3" fontId="2" fillId="0" borderId="1" xfId="0" applyNumberFormat="1" applyFont="1" applyBorder="1" applyAlignment="1" applyProtection="1">
      <alignment horizontal="centerContinuous"/>
      <protection/>
    </xf>
    <xf numFmtId="3" fontId="2" fillId="0" borderId="1" xfId="0" applyNumberFormat="1" applyFont="1" applyBorder="1" applyAlignment="1" applyProtection="1">
      <alignment horizontal="center"/>
      <protection/>
    </xf>
    <xf numFmtId="3" fontId="2" fillId="0" borderId="1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2" fillId="0" borderId="2" xfId="0" applyNumberFormat="1" applyFont="1" applyBorder="1" applyAlignment="1" applyProtection="1" quotePrefix="1">
      <alignment horizontal="center"/>
      <protection/>
    </xf>
    <xf numFmtId="3" fontId="2" fillId="0" borderId="2" xfId="0" applyNumberFormat="1" applyFont="1" applyBorder="1" applyAlignment="1" applyProtection="1">
      <alignment/>
      <protection/>
    </xf>
    <xf numFmtId="3" fontId="3" fillId="0" borderId="2" xfId="0" applyNumberFormat="1" applyFont="1" applyBorder="1" applyAlignment="1" applyProtection="1">
      <alignment/>
      <protection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 applyProtection="1">
      <alignment/>
      <protection/>
    </xf>
    <xf numFmtId="3" fontId="2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 horizontal="right"/>
    </xf>
    <xf numFmtId="3" fontId="2" fillId="0" borderId="16" xfId="0" applyNumberFormat="1" applyFont="1" applyBorder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2" fillId="0" borderId="2" xfId="0" applyNumberFormat="1" applyFont="1" applyBorder="1" applyAlignment="1" applyProtection="1">
      <alignment horizontal="center"/>
      <protection/>
    </xf>
    <xf numFmtId="3" fontId="2" fillId="0" borderId="2" xfId="0" applyNumberFormat="1" applyFont="1" applyBorder="1" applyAlignment="1" applyProtection="1" quotePrefix="1">
      <alignment/>
      <protection/>
    </xf>
    <xf numFmtId="3" fontId="2" fillId="0" borderId="2" xfId="0" applyNumberFormat="1" applyFont="1" applyBorder="1" applyAlignment="1" applyProtection="1">
      <alignment/>
      <protection/>
    </xf>
    <xf numFmtId="3" fontId="2" fillId="0" borderId="19" xfId="0" applyNumberFormat="1" applyFont="1" applyBorder="1" applyAlignment="1" quotePrefix="1">
      <alignment horizontal="right"/>
    </xf>
    <xf numFmtId="3" fontId="3" fillId="0" borderId="2" xfId="0" applyNumberFormat="1" applyFont="1" applyBorder="1" applyAlignment="1" applyProtection="1">
      <alignment/>
      <protection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2" borderId="22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2" fillId="0" borderId="23" xfId="0" applyNumberFormat="1" applyFont="1" applyBorder="1" applyAlignment="1" applyProtection="1">
      <alignment horizontal="center"/>
      <protection/>
    </xf>
    <xf numFmtId="3" fontId="6" fillId="0" borderId="0" xfId="0" applyNumberFormat="1" applyFont="1" applyAlignment="1">
      <alignment/>
    </xf>
    <xf numFmtId="3" fontId="2" fillId="0" borderId="24" xfId="0" applyNumberFormat="1" applyFont="1" applyBorder="1" applyAlignment="1">
      <alignment/>
    </xf>
    <xf numFmtId="3" fontId="2" fillId="0" borderId="19" xfId="0" applyNumberFormat="1" applyFont="1" applyBorder="1" applyAlignment="1">
      <alignment horizontal="left"/>
    </xf>
    <xf numFmtId="3" fontId="2" fillId="0" borderId="0" xfId="0" applyNumberFormat="1" applyFont="1" applyAlignment="1" quotePrefix="1">
      <alignment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2" fillId="0" borderId="25" xfId="0" applyNumberFormat="1" applyFont="1" applyBorder="1" applyAlignment="1" applyProtection="1">
      <alignment horizontal="center"/>
      <protection/>
    </xf>
    <xf numFmtId="3" fontId="2" fillId="0" borderId="26" xfId="0" applyNumberFormat="1" applyFont="1" applyBorder="1" applyAlignment="1" applyProtection="1">
      <alignment horizontal="center"/>
      <protection/>
    </xf>
    <xf numFmtId="3" fontId="2" fillId="0" borderId="27" xfId="0" applyNumberFormat="1" applyFont="1" applyBorder="1" applyAlignment="1" applyProtection="1">
      <alignment/>
      <protection/>
    </xf>
    <xf numFmtId="3" fontId="2" fillId="0" borderId="28" xfId="0" applyNumberFormat="1" applyFont="1" applyBorder="1" applyAlignment="1" applyProtection="1">
      <alignment horizontal="center"/>
      <protection/>
    </xf>
    <xf numFmtId="3" fontId="2" fillId="0" borderId="29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2" fillId="0" borderId="29" xfId="0" applyNumberFormat="1" applyFont="1" applyBorder="1" applyAlignment="1" applyProtection="1">
      <alignment/>
      <protection/>
    </xf>
    <xf numFmtId="3" fontId="2" fillId="0" borderId="29" xfId="0" applyNumberFormat="1" applyFont="1" applyBorder="1" applyAlignment="1" applyProtection="1">
      <alignment horizontal="center"/>
      <protection/>
    </xf>
    <xf numFmtId="3" fontId="3" fillId="0" borderId="29" xfId="0" applyNumberFormat="1" applyFont="1" applyBorder="1" applyAlignment="1" applyProtection="1" quotePrefix="1">
      <alignment horizontal="right"/>
      <protection/>
    </xf>
    <xf numFmtId="3" fontId="3" fillId="0" borderId="29" xfId="0" applyNumberFormat="1" applyFont="1" applyBorder="1" applyAlignment="1" applyProtection="1">
      <alignment/>
      <protection/>
    </xf>
    <xf numFmtId="3" fontId="2" fillId="0" borderId="30" xfId="0" applyNumberFormat="1" applyFont="1" applyBorder="1" applyAlignment="1" applyProtection="1">
      <alignment/>
      <protection/>
    </xf>
    <xf numFmtId="3" fontId="2" fillId="0" borderId="31" xfId="0" applyNumberFormat="1" applyFont="1" applyBorder="1" applyAlignment="1" applyProtection="1">
      <alignment/>
      <protection/>
    </xf>
    <xf numFmtId="3" fontId="3" fillId="0" borderId="29" xfId="0" applyNumberFormat="1" applyFont="1" applyBorder="1" applyAlignment="1" applyProtection="1">
      <alignment horizontal="right"/>
      <protection/>
    </xf>
    <xf numFmtId="3" fontId="2" fillId="0" borderId="29" xfId="0" applyNumberFormat="1" applyFont="1" applyBorder="1" applyAlignment="1" applyProtection="1">
      <alignment horizontal="right"/>
      <protection/>
    </xf>
    <xf numFmtId="3" fontId="2" fillId="0" borderId="32" xfId="0" applyNumberFormat="1" applyFont="1" applyBorder="1" applyAlignment="1" applyProtection="1">
      <alignment horizontal="right"/>
      <protection/>
    </xf>
    <xf numFmtId="3" fontId="2" fillId="0" borderId="33" xfId="0" applyNumberFormat="1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60"/>
  <sheetViews>
    <sheetView showGridLines="0" zoomScale="75" zoomScaleNormal="75" zoomScaleSheetLayoutView="75" workbookViewId="0" topLeftCell="A1">
      <selection activeCell="N12" sqref="N12"/>
    </sheetView>
  </sheetViews>
  <sheetFormatPr defaultColWidth="9.77734375" defaultRowHeight="15.75"/>
  <cols>
    <col min="1" max="1" width="34.88671875" style="12" customWidth="1"/>
    <col min="2" max="2" width="10.6640625" style="12" customWidth="1"/>
    <col min="3" max="3" width="9.99609375" style="12" customWidth="1"/>
    <col min="4" max="4" width="9.77734375" style="12" customWidth="1"/>
    <col min="5" max="5" width="9.99609375" style="12" customWidth="1"/>
    <col min="6" max="6" width="9.3359375" style="12" customWidth="1"/>
    <col min="7" max="7" width="10.88671875" style="12" customWidth="1"/>
    <col min="8" max="16384" width="9.77734375" style="12" customWidth="1"/>
  </cols>
  <sheetData>
    <row r="1" spans="1:7" ht="19.5">
      <c r="A1" s="59" t="s">
        <v>107</v>
      </c>
      <c r="B1" s="60"/>
      <c r="C1" s="60"/>
      <c r="D1" s="60"/>
      <c r="E1" s="60"/>
      <c r="F1" s="60"/>
      <c r="G1" s="60"/>
    </row>
    <row r="2" ht="14.25">
      <c r="D2" s="55"/>
    </row>
    <row r="3" spans="4:7" ht="15" thickBot="1">
      <c r="D3" s="13"/>
      <c r="E3" s="13"/>
      <c r="F3" s="13"/>
      <c r="G3" s="13"/>
    </row>
    <row r="4" spans="1:7" ht="14.25">
      <c r="A4" s="14" t="s">
        <v>2</v>
      </c>
      <c r="B4" s="15" t="s">
        <v>3</v>
      </c>
      <c r="C4" s="16"/>
      <c r="D4" s="17" t="s">
        <v>4</v>
      </c>
      <c r="E4" s="16"/>
      <c r="F4" s="18" t="s">
        <v>5</v>
      </c>
      <c r="G4" s="63"/>
    </row>
    <row r="5" spans="1:7" ht="14.25">
      <c r="A5" s="19" t="s">
        <v>64</v>
      </c>
      <c r="B5" s="20" t="s">
        <v>6</v>
      </c>
      <c r="C5" s="21" t="s">
        <v>7</v>
      </c>
      <c r="D5" s="20" t="s">
        <v>6</v>
      </c>
      <c r="E5" s="21" t="s">
        <v>7</v>
      </c>
      <c r="F5" s="21" t="s">
        <v>8</v>
      </c>
      <c r="G5" s="64" t="s">
        <v>9</v>
      </c>
    </row>
    <row r="6" spans="1:7" ht="14.25">
      <c r="A6" s="22"/>
      <c r="B6" s="23"/>
      <c r="C6" s="23"/>
      <c r="D6" s="23"/>
      <c r="E6" s="23"/>
      <c r="F6" s="23"/>
      <c r="G6" s="65"/>
    </row>
    <row r="7" spans="1:7" ht="14.25">
      <c r="A7" s="24" t="s">
        <v>10</v>
      </c>
      <c r="B7" s="25">
        <f aca="true" t="shared" si="0" ref="B7:G7">SUM(B8:B10)</f>
        <v>17135500</v>
      </c>
      <c r="C7" s="25">
        <f t="shared" si="0"/>
        <v>1299329</v>
      </c>
      <c r="D7" s="25">
        <f t="shared" si="0"/>
        <v>3950720</v>
      </c>
      <c r="E7" s="25">
        <f t="shared" si="0"/>
        <v>248608</v>
      </c>
      <c r="F7" s="25">
        <f t="shared" si="0"/>
        <v>5249</v>
      </c>
      <c r="G7" s="66">
        <f t="shared" si="0"/>
        <v>22639406</v>
      </c>
    </row>
    <row r="8" spans="1:7" ht="14.25">
      <c r="A8" s="22" t="s">
        <v>94</v>
      </c>
      <c r="B8" s="3">
        <v>17135500</v>
      </c>
      <c r="C8" s="27">
        <v>1192625</v>
      </c>
      <c r="D8" s="27">
        <v>3950720</v>
      </c>
      <c r="E8" s="27">
        <v>248608</v>
      </c>
      <c r="F8" s="27">
        <v>5249</v>
      </c>
      <c r="G8" s="67">
        <f>SUM(B8:F8)</f>
        <v>22532702</v>
      </c>
    </row>
    <row r="9" spans="1:7" ht="14.25">
      <c r="A9" s="22" t="s">
        <v>11</v>
      </c>
      <c r="B9" s="44" t="s">
        <v>0</v>
      </c>
      <c r="C9" s="27">
        <v>106704</v>
      </c>
      <c r="D9" s="26" t="s">
        <v>0</v>
      </c>
      <c r="E9" s="26" t="s">
        <v>0</v>
      </c>
      <c r="F9" s="26" t="s">
        <v>0</v>
      </c>
      <c r="G9" s="67">
        <f>SUM(B9:F9)</f>
        <v>106704</v>
      </c>
    </row>
    <row r="10" spans="1:7" ht="14.25">
      <c r="A10" s="22" t="s">
        <v>81</v>
      </c>
      <c r="B10" s="44" t="s">
        <v>76</v>
      </c>
      <c r="C10" s="44" t="s">
        <v>76</v>
      </c>
      <c r="D10" s="26" t="s">
        <v>0</v>
      </c>
      <c r="E10" s="26" t="s">
        <v>0</v>
      </c>
      <c r="F10" s="26" t="s">
        <v>0</v>
      </c>
      <c r="G10" s="68" t="s">
        <v>76</v>
      </c>
    </row>
    <row r="11" spans="1:7" ht="14.25">
      <c r="A11" s="22"/>
      <c r="B11" s="44"/>
      <c r="C11" s="44"/>
      <c r="D11" s="26"/>
      <c r="E11" s="26"/>
      <c r="F11" s="26"/>
      <c r="G11" s="68"/>
    </row>
    <row r="12" spans="1:7" ht="14.25">
      <c r="A12" s="24" t="s">
        <v>67</v>
      </c>
      <c r="B12" s="6">
        <f aca="true" t="shared" si="1" ref="B12:G12">SUM(B13:B15)</f>
        <v>2009981</v>
      </c>
      <c r="C12" s="6">
        <f t="shared" si="1"/>
        <v>180075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9">
        <f t="shared" si="1"/>
        <v>2190056</v>
      </c>
    </row>
    <row r="13" spans="1:7" ht="14.25">
      <c r="A13" s="22" t="s">
        <v>86</v>
      </c>
      <c r="B13" s="3">
        <v>1272434</v>
      </c>
      <c r="C13" s="27">
        <v>114407</v>
      </c>
      <c r="D13" s="26" t="s">
        <v>0</v>
      </c>
      <c r="E13" s="26" t="s">
        <v>0</v>
      </c>
      <c r="F13" s="26" t="s">
        <v>0</v>
      </c>
      <c r="G13" s="67">
        <f>SUM(B13:F13)</f>
        <v>1386841</v>
      </c>
    </row>
    <row r="14" spans="1:7" ht="14.25">
      <c r="A14" s="22" t="s">
        <v>87</v>
      </c>
      <c r="B14" s="3">
        <v>616069</v>
      </c>
      <c r="C14" s="27">
        <v>57146</v>
      </c>
      <c r="D14" s="26" t="s">
        <v>0</v>
      </c>
      <c r="E14" s="26" t="s">
        <v>0</v>
      </c>
      <c r="F14" s="26" t="s">
        <v>0</v>
      </c>
      <c r="G14" s="67">
        <f>SUM(B14:F14)</f>
        <v>673215</v>
      </c>
    </row>
    <row r="15" spans="1:7" ht="14.25">
      <c r="A15" s="22" t="s">
        <v>88</v>
      </c>
      <c r="B15" s="3">
        <v>121478</v>
      </c>
      <c r="C15" s="27">
        <v>8522</v>
      </c>
      <c r="D15" s="26"/>
      <c r="E15" s="26"/>
      <c r="F15" s="26"/>
      <c r="G15" s="67">
        <f>SUM(B15:F15)</f>
        <v>130000</v>
      </c>
    </row>
    <row r="16" spans="1:7" ht="14.25">
      <c r="A16" s="22"/>
      <c r="B16" s="7"/>
      <c r="C16" s="27"/>
      <c r="D16" s="27"/>
      <c r="E16" s="27"/>
      <c r="F16" s="27"/>
      <c r="G16" s="67"/>
    </row>
    <row r="17" spans="1:7" ht="14.25">
      <c r="A17" s="24" t="s">
        <v>12</v>
      </c>
      <c r="B17" s="28">
        <f aca="true" t="shared" si="2" ref="B17:G17">SUM(B18:B19)</f>
        <v>710605</v>
      </c>
      <c r="C17" s="28">
        <f t="shared" si="2"/>
        <v>8596</v>
      </c>
      <c r="D17" s="28">
        <f t="shared" si="2"/>
        <v>650</v>
      </c>
      <c r="E17" s="28">
        <f t="shared" si="2"/>
        <v>0</v>
      </c>
      <c r="F17" s="28">
        <f t="shared" si="2"/>
        <v>0</v>
      </c>
      <c r="G17" s="70">
        <f t="shared" si="2"/>
        <v>719851</v>
      </c>
    </row>
    <row r="18" spans="1:7" ht="14.25">
      <c r="A18" s="29" t="s">
        <v>13</v>
      </c>
      <c r="B18" s="27">
        <v>13152</v>
      </c>
      <c r="C18" s="27">
        <f>1550+1</f>
        <v>1551</v>
      </c>
      <c r="D18" s="27">
        <v>650</v>
      </c>
      <c r="E18" s="26" t="s">
        <v>0</v>
      </c>
      <c r="F18" s="26" t="s">
        <v>0</v>
      </c>
      <c r="G18" s="67">
        <f>SUM(B18:F18)</f>
        <v>15353</v>
      </c>
    </row>
    <row r="19" spans="1:7" ht="14.25">
      <c r="A19" s="29" t="s">
        <v>14</v>
      </c>
      <c r="B19" s="27">
        <v>697453</v>
      </c>
      <c r="C19" s="27">
        <v>7045</v>
      </c>
      <c r="D19" s="26" t="s">
        <v>0</v>
      </c>
      <c r="E19" s="26" t="s">
        <v>0</v>
      </c>
      <c r="F19" s="26" t="s">
        <v>0</v>
      </c>
      <c r="G19" s="67">
        <f>SUM(B19:F19)</f>
        <v>704498</v>
      </c>
    </row>
    <row r="20" spans="1:7" ht="14.25">
      <c r="A20" s="29"/>
      <c r="B20" s="30"/>
      <c r="C20" s="27"/>
      <c r="D20" s="27"/>
      <c r="E20" s="27"/>
      <c r="F20" s="27"/>
      <c r="G20" s="67"/>
    </row>
    <row r="21" spans="1:7" ht="14.25">
      <c r="A21" s="24" t="s">
        <v>15</v>
      </c>
      <c r="B21" s="28">
        <f aca="true" t="shared" si="3" ref="B21:G21">SUM(B22:B30)</f>
        <v>921802</v>
      </c>
      <c r="C21" s="28">
        <f t="shared" si="3"/>
        <v>97107</v>
      </c>
      <c r="D21" s="28">
        <f t="shared" si="3"/>
        <v>115483</v>
      </c>
      <c r="E21" s="28">
        <f t="shared" si="3"/>
        <v>15900</v>
      </c>
      <c r="F21" s="28">
        <f t="shared" si="3"/>
        <v>0</v>
      </c>
      <c r="G21" s="70">
        <f t="shared" si="3"/>
        <v>1150292</v>
      </c>
    </row>
    <row r="22" spans="1:7" ht="14.25">
      <c r="A22" s="22" t="s">
        <v>16</v>
      </c>
      <c r="B22" s="27">
        <v>439301</v>
      </c>
      <c r="C22" s="27">
        <v>47028</v>
      </c>
      <c r="D22" s="26" t="s">
        <v>0</v>
      </c>
      <c r="E22" s="26" t="s">
        <v>0</v>
      </c>
      <c r="F22" s="26" t="s">
        <v>0</v>
      </c>
      <c r="G22" s="67">
        <f aca="true" t="shared" si="4" ref="G22:G30">SUM(B22:F22)</f>
        <v>486329</v>
      </c>
    </row>
    <row r="23" spans="1:7" ht="14.25">
      <c r="A23" s="22" t="s">
        <v>17</v>
      </c>
      <c r="B23" s="27">
        <v>146400</v>
      </c>
      <c r="C23" s="27">
        <v>15672</v>
      </c>
      <c r="D23" s="27">
        <v>115483</v>
      </c>
      <c r="E23" s="27">
        <v>15900</v>
      </c>
      <c r="F23" s="26" t="s">
        <v>0</v>
      </c>
      <c r="G23" s="67">
        <f t="shared" si="4"/>
        <v>293455</v>
      </c>
    </row>
    <row r="24" spans="1:7" ht="14.25">
      <c r="A24" s="22" t="s">
        <v>18</v>
      </c>
      <c r="B24" s="27">
        <v>63843</v>
      </c>
      <c r="C24" s="27">
        <v>6835</v>
      </c>
      <c r="D24" s="26" t="s">
        <v>0</v>
      </c>
      <c r="E24" s="26" t="s">
        <v>0</v>
      </c>
      <c r="F24" s="26" t="s">
        <v>0</v>
      </c>
      <c r="G24" s="67">
        <f t="shared" si="4"/>
        <v>70678</v>
      </c>
    </row>
    <row r="25" spans="1:7" ht="14.25" hidden="1">
      <c r="A25" s="22" t="s">
        <v>82</v>
      </c>
      <c r="B25" s="27">
        <v>0</v>
      </c>
      <c r="C25" s="27">
        <v>0</v>
      </c>
      <c r="D25" s="26" t="s">
        <v>0</v>
      </c>
      <c r="E25" s="26" t="s">
        <v>0</v>
      </c>
      <c r="F25" s="26" t="s">
        <v>0</v>
      </c>
      <c r="G25" s="67">
        <f t="shared" si="4"/>
        <v>0</v>
      </c>
    </row>
    <row r="26" spans="1:7" ht="14.25">
      <c r="A26" s="22" t="s">
        <v>19</v>
      </c>
      <c r="B26" s="27">
        <v>2921</v>
      </c>
      <c r="C26" s="27">
        <v>313</v>
      </c>
      <c r="D26" s="26" t="s">
        <v>0</v>
      </c>
      <c r="E26" s="26" t="s">
        <v>0</v>
      </c>
      <c r="F26" s="26" t="s">
        <v>0</v>
      </c>
      <c r="G26" s="67">
        <f t="shared" si="4"/>
        <v>3234</v>
      </c>
    </row>
    <row r="27" spans="1:7" ht="14.25">
      <c r="A27" s="22" t="s">
        <v>62</v>
      </c>
      <c r="B27" s="7">
        <v>244903</v>
      </c>
      <c r="C27" s="7">
        <v>26217</v>
      </c>
      <c r="D27" s="26" t="s">
        <v>0</v>
      </c>
      <c r="E27" s="26" t="s">
        <v>0</v>
      </c>
      <c r="F27" s="26" t="s">
        <v>0</v>
      </c>
      <c r="G27" s="67">
        <f t="shared" si="4"/>
        <v>271120</v>
      </c>
    </row>
    <row r="28" spans="1:7" ht="14.25">
      <c r="A28" s="22" t="s">
        <v>99</v>
      </c>
      <c r="B28" s="7">
        <v>24434</v>
      </c>
      <c r="C28" s="7">
        <v>1042</v>
      </c>
      <c r="D28" s="26" t="s">
        <v>0</v>
      </c>
      <c r="E28" s="26" t="s">
        <v>0</v>
      </c>
      <c r="F28" s="26" t="s">
        <v>0</v>
      </c>
      <c r="G28" s="67">
        <f>SUM(B28:F28)</f>
        <v>25476</v>
      </c>
    </row>
    <row r="29" spans="1:7" ht="14.25">
      <c r="A29" s="22" t="s">
        <v>100</v>
      </c>
      <c r="B29" s="44" t="s">
        <v>76</v>
      </c>
      <c r="C29" s="44" t="s">
        <v>76</v>
      </c>
      <c r="D29" s="26" t="s">
        <v>0</v>
      </c>
      <c r="E29" s="26" t="s">
        <v>0</v>
      </c>
      <c r="F29" s="26" t="s">
        <v>0</v>
      </c>
      <c r="G29" s="67">
        <f>SUM(B29:F29)</f>
        <v>0</v>
      </c>
    </row>
    <row r="30" spans="1:7" ht="14.25">
      <c r="A30" s="22" t="s">
        <v>89</v>
      </c>
      <c r="B30" s="44" t="s">
        <v>76</v>
      </c>
      <c r="C30" s="44" t="s">
        <v>76</v>
      </c>
      <c r="D30" s="26"/>
      <c r="E30" s="26"/>
      <c r="F30" s="26"/>
      <c r="G30" s="67">
        <f t="shared" si="4"/>
        <v>0</v>
      </c>
    </row>
    <row r="31" spans="1:7" ht="14.25">
      <c r="A31" s="22"/>
      <c r="B31" s="27"/>
      <c r="C31" s="27"/>
      <c r="D31" s="27"/>
      <c r="E31" s="27"/>
      <c r="F31" s="27"/>
      <c r="G31" s="67"/>
    </row>
    <row r="32" spans="1:7" ht="14.25">
      <c r="A32" s="24" t="s">
        <v>20</v>
      </c>
      <c r="B32" s="28">
        <f aca="true" t="shared" si="5" ref="B32:G32">SUM(B33:B36)</f>
        <v>111632</v>
      </c>
      <c r="C32" s="28">
        <f t="shared" si="5"/>
        <v>527</v>
      </c>
      <c r="D32" s="28">
        <f t="shared" si="5"/>
        <v>0</v>
      </c>
      <c r="E32" s="28">
        <f t="shared" si="5"/>
        <v>0</v>
      </c>
      <c r="F32" s="28">
        <f t="shared" si="5"/>
        <v>409</v>
      </c>
      <c r="G32" s="70">
        <f t="shared" si="5"/>
        <v>112568</v>
      </c>
    </row>
    <row r="33" spans="1:7" ht="14.25">
      <c r="A33" s="22" t="s">
        <v>21</v>
      </c>
      <c r="B33" s="27">
        <v>106704</v>
      </c>
      <c r="C33" s="26" t="s">
        <v>0</v>
      </c>
      <c r="D33" s="26" t="s">
        <v>0</v>
      </c>
      <c r="E33" s="26" t="s">
        <v>0</v>
      </c>
      <c r="F33" s="26" t="s">
        <v>0</v>
      </c>
      <c r="G33" s="67">
        <f>SUM(B33:F33)</f>
        <v>106704</v>
      </c>
    </row>
    <row r="34" spans="1:7" ht="14.25">
      <c r="A34" s="22" t="s">
        <v>22</v>
      </c>
      <c r="B34" s="26" t="s">
        <v>0</v>
      </c>
      <c r="C34" s="26" t="s">
        <v>0</v>
      </c>
      <c r="D34" s="26" t="s">
        <v>0</v>
      </c>
      <c r="E34" s="26" t="s">
        <v>0</v>
      </c>
      <c r="F34" s="27">
        <v>409</v>
      </c>
      <c r="G34" s="67">
        <f>SUM(B34:F34)</f>
        <v>409</v>
      </c>
    </row>
    <row r="35" spans="1:7" ht="14.25">
      <c r="A35" s="22" t="s">
        <v>104</v>
      </c>
      <c r="B35" s="7">
        <v>4928</v>
      </c>
      <c r="C35" s="7">
        <v>527</v>
      </c>
      <c r="D35" s="26" t="s">
        <v>0</v>
      </c>
      <c r="E35" s="26" t="s">
        <v>0</v>
      </c>
      <c r="F35" s="26" t="s">
        <v>0</v>
      </c>
      <c r="G35" s="67">
        <f>SUM(B35:F35)</f>
        <v>5455</v>
      </c>
    </row>
    <row r="36" spans="1:7" ht="14.25">
      <c r="A36" s="41" t="s">
        <v>77</v>
      </c>
      <c r="B36" s="44" t="s">
        <v>76</v>
      </c>
      <c r="C36" s="44" t="s">
        <v>76</v>
      </c>
      <c r="D36" s="26" t="s">
        <v>0</v>
      </c>
      <c r="E36" s="26" t="s">
        <v>0</v>
      </c>
      <c r="F36" s="26" t="s">
        <v>0</v>
      </c>
      <c r="G36" s="68" t="s">
        <v>1</v>
      </c>
    </row>
    <row r="37" spans="1:7" ht="14.25">
      <c r="A37" s="41"/>
      <c r="B37" s="27"/>
      <c r="C37" s="27"/>
      <c r="D37" s="27"/>
      <c r="E37" s="27"/>
      <c r="F37" s="27"/>
      <c r="G37" s="67"/>
    </row>
    <row r="38" spans="1:7" ht="14.25">
      <c r="A38" s="24" t="s">
        <v>23</v>
      </c>
      <c r="B38" s="28">
        <f aca="true" t="shared" si="6" ref="B38:G38">SUM(B39:B42)</f>
        <v>2929</v>
      </c>
      <c r="C38" s="28">
        <f t="shared" si="6"/>
        <v>251</v>
      </c>
      <c r="D38" s="28">
        <f t="shared" si="6"/>
        <v>200</v>
      </c>
      <c r="E38" s="28">
        <f t="shared" si="6"/>
        <v>10</v>
      </c>
      <c r="F38" s="28">
        <f t="shared" si="6"/>
        <v>0</v>
      </c>
      <c r="G38" s="70">
        <f t="shared" si="6"/>
        <v>3390</v>
      </c>
    </row>
    <row r="39" spans="1:7" ht="14.25">
      <c r="A39" s="22" t="s">
        <v>24</v>
      </c>
      <c r="B39" s="27">
        <v>1794</v>
      </c>
      <c r="C39" s="27">
        <v>120</v>
      </c>
      <c r="D39" s="27">
        <v>200</v>
      </c>
      <c r="E39" s="27">
        <v>10</v>
      </c>
      <c r="F39" s="26" t="s">
        <v>0</v>
      </c>
      <c r="G39" s="67">
        <f>SUM(B39:F39)</f>
        <v>2124</v>
      </c>
    </row>
    <row r="40" spans="1:7" ht="14.25">
      <c r="A40" s="22" t="s">
        <v>73</v>
      </c>
      <c r="B40" s="27">
        <v>1129</v>
      </c>
      <c r="C40" s="27">
        <v>131</v>
      </c>
      <c r="D40" s="26" t="s">
        <v>0</v>
      </c>
      <c r="E40" s="26" t="s">
        <v>0</v>
      </c>
      <c r="F40" s="26" t="s">
        <v>0</v>
      </c>
      <c r="G40" s="67">
        <f>SUM(B40:F40)</f>
        <v>1260</v>
      </c>
    </row>
    <row r="41" spans="1:7" ht="14.25">
      <c r="A41" s="22" t="s">
        <v>74</v>
      </c>
      <c r="B41" s="3">
        <v>6</v>
      </c>
      <c r="C41" s="26" t="s">
        <v>0</v>
      </c>
      <c r="D41" s="26" t="s">
        <v>0</v>
      </c>
      <c r="E41" s="26" t="s">
        <v>0</v>
      </c>
      <c r="F41" s="26" t="s">
        <v>0</v>
      </c>
      <c r="G41" s="67">
        <f>SUM(B41:F41)</f>
        <v>6</v>
      </c>
    </row>
    <row r="42" spans="1:7" ht="14.25" hidden="1">
      <c r="A42" s="22" t="s">
        <v>68</v>
      </c>
      <c r="B42" s="26" t="s">
        <v>0</v>
      </c>
      <c r="C42" s="26" t="s">
        <v>0</v>
      </c>
      <c r="D42" s="26" t="s">
        <v>0</v>
      </c>
      <c r="E42" s="26" t="s">
        <v>0</v>
      </c>
      <c r="F42" s="26" t="s">
        <v>0</v>
      </c>
      <c r="G42" s="67">
        <f>SUM(B42:F42)</f>
        <v>0</v>
      </c>
    </row>
    <row r="43" spans="1:7" ht="14.25">
      <c r="A43" s="22"/>
      <c r="B43" s="27"/>
      <c r="C43" s="27"/>
      <c r="D43" s="27"/>
      <c r="E43" s="27"/>
      <c r="F43" s="27"/>
      <c r="G43" s="67"/>
    </row>
    <row r="44" spans="1:7" ht="14.25">
      <c r="A44" s="24" t="s">
        <v>25</v>
      </c>
      <c r="B44" s="28">
        <f aca="true" t="shared" si="7" ref="B44:G44">SUM(B45:B52)</f>
        <v>273707</v>
      </c>
      <c r="C44" s="28">
        <f t="shared" si="7"/>
        <v>3154</v>
      </c>
      <c r="D44" s="28">
        <f t="shared" si="7"/>
        <v>3850</v>
      </c>
      <c r="E44" s="28">
        <f t="shared" si="7"/>
        <v>80</v>
      </c>
      <c r="F44" s="28">
        <f t="shared" si="7"/>
        <v>49</v>
      </c>
      <c r="G44" s="70">
        <f t="shared" si="7"/>
        <v>280840</v>
      </c>
    </row>
    <row r="45" spans="1:7" ht="14.25">
      <c r="A45" s="56" t="s">
        <v>78</v>
      </c>
      <c r="B45" s="27">
        <f>1686+760</f>
        <v>2446</v>
      </c>
      <c r="C45" s="27">
        <v>187</v>
      </c>
      <c r="D45" s="28"/>
      <c r="E45" s="28"/>
      <c r="F45" s="28"/>
      <c r="G45" s="67">
        <f aca="true" t="shared" si="8" ref="G45:G52">SUM(B45:F45)</f>
        <v>2633</v>
      </c>
    </row>
    <row r="46" spans="1:7" ht="14.25">
      <c r="A46" s="22" t="s">
        <v>26</v>
      </c>
      <c r="B46" s="27">
        <v>263972</v>
      </c>
      <c r="C46" s="27">
        <v>2763</v>
      </c>
      <c r="D46" s="27">
        <v>1300</v>
      </c>
      <c r="E46" s="27">
        <v>30</v>
      </c>
      <c r="F46" s="26" t="s">
        <v>0</v>
      </c>
      <c r="G46" s="67">
        <f t="shared" si="8"/>
        <v>268065</v>
      </c>
    </row>
    <row r="47" spans="1:7" ht="14.25">
      <c r="A47" s="22" t="s">
        <v>27</v>
      </c>
      <c r="B47" s="26" t="s">
        <v>0</v>
      </c>
      <c r="C47" s="26" t="s">
        <v>0</v>
      </c>
      <c r="D47" s="27">
        <v>50</v>
      </c>
      <c r="E47" s="26" t="s">
        <v>0</v>
      </c>
      <c r="F47" s="26" t="s">
        <v>0</v>
      </c>
      <c r="G47" s="67">
        <f t="shared" si="8"/>
        <v>50</v>
      </c>
    </row>
    <row r="48" spans="1:7" ht="14.25">
      <c r="A48" s="22" t="s">
        <v>28</v>
      </c>
      <c r="B48" s="27">
        <v>3463</v>
      </c>
      <c r="C48" s="27">
        <v>196</v>
      </c>
      <c r="D48" s="27">
        <v>2500</v>
      </c>
      <c r="E48" s="27">
        <v>50</v>
      </c>
      <c r="F48" s="26" t="s">
        <v>0</v>
      </c>
      <c r="G48" s="67">
        <f t="shared" si="8"/>
        <v>6209</v>
      </c>
    </row>
    <row r="49" spans="1:7" ht="14.25">
      <c r="A49" s="22" t="s">
        <v>101</v>
      </c>
      <c r="B49" s="27">
        <v>3462</v>
      </c>
      <c r="C49" s="26" t="s">
        <v>0</v>
      </c>
      <c r="D49" s="26" t="s">
        <v>0</v>
      </c>
      <c r="E49" s="26" t="s">
        <v>0</v>
      </c>
      <c r="F49" s="26" t="s">
        <v>0</v>
      </c>
      <c r="G49" s="67">
        <f t="shared" si="8"/>
        <v>3462</v>
      </c>
    </row>
    <row r="50" spans="1:7" ht="14.25">
      <c r="A50" s="22" t="s">
        <v>63</v>
      </c>
      <c r="B50" s="27">
        <v>364</v>
      </c>
      <c r="C50" s="3">
        <v>8</v>
      </c>
      <c r="D50" s="26" t="s">
        <v>0</v>
      </c>
      <c r="E50" s="26" t="s">
        <v>0</v>
      </c>
      <c r="F50" s="26" t="s">
        <v>0</v>
      </c>
      <c r="G50" s="67">
        <f t="shared" si="8"/>
        <v>372</v>
      </c>
    </row>
    <row r="51" spans="1:7" ht="14.25" hidden="1">
      <c r="A51" s="22" t="s">
        <v>29</v>
      </c>
      <c r="B51" s="26" t="s">
        <v>0</v>
      </c>
      <c r="C51" s="26" t="s">
        <v>0</v>
      </c>
      <c r="D51" s="26" t="s">
        <v>0</v>
      </c>
      <c r="E51" s="26" t="s">
        <v>0</v>
      </c>
      <c r="F51" s="26" t="s">
        <v>0</v>
      </c>
      <c r="G51" s="67">
        <f t="shared" si="8"/>
        <v>0</v>
      </c>
    </row>
    <row r="52" spans="1:7" ht="14.25">
      <c r="A52" s="22" t="s">
        <v>30</v>
      </c>
      <c r="B52" s="26" t="s">
        <v>0</v>
      </c>
      <c r="C52" s="26" t="s">
        <v>0</v>
      </c>
      <c r="D52" s="26" t="s">
        <v>0</v>
      </c>
      <c r="E52" s="26" t="s">
        <v>0</v>
      </c>
      <c r="F52" s="27">
        <v>49</v>
      </c>
      <c r="G52" s="67">
        <f t="shared" si="8"/>
        <v>49</v>
      </c>
    </row>
    <row r="53" spans="1:7" ht="15" thickBot="1">
      <c r="A53" s="31" t="s">
        <v>31</v>
      </c>
      <c r="B53" s="32">
        <f aca="true" t="shared" si="9" ref="B53:G53">B7+B12+B17+B21+B32+B38+B44</f>
        <v>21166156</v>
      </c>
      <c r="C53" s="32">
        <f t="shared" si="9"/>
        <v>1589039</v>
      </c>
      <c r="D53" s="32">
        <f t="shared" si="9"/>
        <v>4070903</v>
      </c>
      <c r="E53" s="32">
        <f t="shared" si="9"/>
        <v>264598</v>
      </c>
      <c r="F53" s="32">
        <f t="shared" si="9"/>
        <v>5707</v>
      </c>
      <c r="G53" s="71">
        <f t="shared" si="9"/>
        <v>27096403</v>
      </c>
    </row>
    <row r="54" spans="1:7" ht="14.25">
      <c r="A54" s="58"/>
      <c r="B54" s="13"/>
      <c r="C54" s="13"/>
      <c r="D54" s="13"/>
      <c r="E54" s="13"/>
      <c r="F54" s="13"/>
      <c r="G54" s="13"/>
    </row>
    <row r="55" spans="1:7" ht="14.25">
      <c r="A55" s="33"/>
      <c r="B55" s="13"/>
      <c r="C55" s="13"/>
      <c r="D55" s="13"/>
      <c r="E55" s="13"/>
      <c r="F55" s="13"/>
      <c r="G55" s="13"/>
    </row>
    <row r="56" spans="1:7" ht="15">
      <c r="A56" s="34"/>
      <c r="B56" s="13"/>
      <c r="C56" s="13"/>
      <c r="D56" s="13"/>
      <c r="E56" s="13"/>
      <c r="F56" s="13"/>
      <c r="G56" s="13"/>
    </row>
    <row r="57" spans="2:7" ht="14.25">
      <c r="B57" s="13"/>
      <c r="C57" s="13"/>
      <c r="D57" s="13"/>
      <c r="E57" s="13"/>
      <c r="F57" s="13"/>
      <c r="G57" s="13"/>
    </row>
    <row r="58" spans="2:7" ht="14.25">
      <c r="B58" s="35"/>
      <c r="C58" s="13"/>
      <c r="D58" s="13"/>
      <c r="E58" s="13"/>
      <c r="F58" s="13"/>
      <c r="G58" s="13"/>
    </row>
    <row r="59" spans="2:7" ht="14.25">
      <c r="B59" s="13"/>
      <c r="C59" s="13"/>
      <c r="D59" s="13"/>
      <c r="E59" s="13"/>
      <c r="F59" s="13"/>
      <c r="G59" s="13"/>
    </row>
    <row r="60" spans="1:7" ht="14.25">
      <c r="A60" s="36"/>
      <c r="B60" s="37"/>
      <c r="C60" s="35"/>
      <c r="D60" s="13"/>
      <c r="E60" s="13"/>
      <c r="F60" s="13"/>
      <c r="G60" s="13"/>
    </row>
  </sheetData>
  <mergeCells count="1">
    <mergeCell ref="A1:G1"/>
  </mergeCells>
  <printOptions horizontalCentered="1"/>
  <pageMargins left="0.2755905511811024" right="0.1968503937007874" top="0.984251968503937" bottom="0.15748031496062992" header="0.15748031496062992" footer="0.196850393700787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00"/>
  <sheetViews>
    <sheetView showGridLines="0" tabSelected="1" zoomScale="75" zoomScaleNormal="75" zoomScaleSheetLayoutView="75" workbookViewId="0" topLeftCell="A1">
      <selection activeCell="M18" sqref="M18"/>
    </sheetView>
  </sheetViews>
  <sheetFormatPr defaultColWidth="9.77734375" defaultRowHeight="15.75"/>
  <cols>
    <col min="1" max="1" width="43.6640625" style="12" bestFit="1" customWidth="1"/>
    <col min="2" max="2" width="11.3359375" style="12" customWidth="1"/>
    <col min="3" max="3" width="9.99609375" style="12" customWidth="1"/>
    <col min="4" max="4" width="11.21484375" style="1" customWidth="1"/>
    <col min="5" max="5" width="9.99609375" style="12" customWidth="1"/>
    <col min="6" max="6" width="8.6640625" style="38" customWidth="1"/>
    <col min="7" max="7" width="11.21484375" style="12" customWidth="1"/>
    <col min="8" max="16384" width="9.77734375" style="12" customWidth="1"/>
  </cols>
  <sheetData>
    <row r="1" spans="1:7" ht="16.5" customHeight="1">
      <c r="A1" s="59" t="s">
        <v>107</v>
      </c>
      <c r="B1" s="60"/>
      <c r="C1" s="60"/>
      <c r="D1" s="60"/>
      <c r="E1" s="60"/>
      <c r="F1" s="60"/>
      <c r="G1" s="60"/>
    </row>
    <row r="2" spans="2:7" ht="14.25">
      <c r="B2" s="13"/>
      <c r="C2" s="13"/>
      <c r="G2" s="13"/>
    </row>
    <row r="3" spans="2:7" ht="15" thickBot="1">
      <c r="B3" s="13"/>
      <c r="C3" s="13"/>
      <c r="G3" s="13"/>
    </row>
    <row r="4" spans="1:7" ht="15.75" customHeight="1">
      <c r="A4" s="39" t="s">
        <v>32</v>
      </c>
      <c r="B4" s="61" t="s">
        <v>33</v>
      </c>
      <c r="C4" s="62"/>
      <c r="D4" s="61" t="s">
        <v>4</v>
      </c>
      <c r="E4" s="62"/>
      <c r="F4" s="54" t="s">
        <v>5</v>
      </c>
      <c r="G4" s="72"/>
    </row>
    <row r="5" spans="1:7" ht="14.25">
      <c r="A5" s="40" t="s">
        <v>64</v>
      </c>
      <c r="B5" s="20" t="s">
        <v>6</v>
      </c>
      <c r="C5" s="21" t="s">
        <v>7</v>
      </c>
      <c r="D5" s="2" t="s">
        <v>6</v>
      </c>
      <c r="E5" s="21" t="s">
        <v>7</v>
      </c>
      <c r="F5" s="21" t="s">
        <v>8</v>
      </c>
      <c r="G5" s="64" t="s">
        <v>9</v>
      </c>
    </row>
    <row r="6" spans="1:7" ht="14.25">
      <c r="A6" s="41"/>
      <c r="B6" s="23"/>
      <c r="C6" s="23"/>
      <c r="D6" s="11"/>
      <c r="E6" s="23"/>
      <c r="F6" s="42"/>
      <c r="G6" s="65"/>
    </row>
    <row r="7" spans="1:7" ht="14.25">
      <c r="A7" s="43" t="s">
        <v>34</v>
      </c>
      <c r="B7" s="5">
        <f aca="true" t="shared" si="0" ref="B7:G7">SUM(B8:B15)</f>
        <v>18322646</v>
      </c>
      <c r="C7" s="5">
        <f t="shared" si="0"/>
        <v>1296007</v>
      </c>
      <c r="D7" s="5">
        <f t="shared" si="0"/>
        <v>3889660</v>
      </c>
      <c r="E7" s="5">
        <f t="shared" si="0"/>
        <v>254201</v>
      </c>
      <c r="F7" s="5">
        <f t="shared" si="0"/>
        <v>4650</v>
      </c>
      <c r="G7" s="73">
        <f t="shared" si="0"/>
        <v>23767164</v>
      </c>
    </row>
    <row r="8" spans="1:12" ht="14.25">
      <c r="A8" s="41" t="s">
        <v>35</v>
      </c>
      <c r="B8" s="7">
        <v>18322646</v>
      </c>
      <c r="C8" s="7">
        <v>1296007</v>
      </c>
      <c r="D8" s="26" t="s">
        <v>0</v>
      </c>
      <c r="E8" s="26" t="s">
        <v>0</v>
      </c>
      <c r="F8" s="26" t="s">
        <v>0</v>
      </c>
      <c r="G8" s="67">
        <f>SUM(B8:F8)</f>
        <v>19618653</v>
      </c>
      <c r="H8" s="13"/>
      <c r="I8" s="13"/>
      <c r="J8" s="13"/>
      <c r="K8" s="13"/>
      <c r="L8" s="13"/>
    </row>
    <row r="9" spans="1:12" ht="14.25">
      <c r="A9" s="41" t="s">
        <v>36</v>
      </c>
      <c r="B9" s="44" t="s">
        <v>0</v>
      </c>
      <c r="C9" s="44" t="s">
        <v>0</v>
      </c>
      <c r="D9" s="7">
        <v>1011140</v>
      </c>
      <c r="E9" s="27">
        <v>51722</v>
      </c>
      <c r="F9" s="26" t="s">
        <v>0</v>
      </c>
      <c r="G9" s="67">
        <f aca="true" t="shared" si="1" ref="G9:G15">SUM(B9:F9)</f>
        <v>1062862</v>
      </c>
      <c r="H9" s="13"/>
      <c r="I9" s="13"/>
      <c r="J9" s="13"/>
      <c r="K9" s="13"/>
      <c r="L9" s="13"/>
    </row>
    <row r="10" spans="1:12" ht="14.25">
      <c r="A10" s="41" t="s">
        <v>69</v>
      </c>
      <c r="B10" s="44" t="s">
        <v>0</v>
      </c>
      <c r="C10" s="44" t="s">
        <v>0</v>
      </c>
      <c r="D10" s="7">
        <v>461523</v>
      </c>
      <c r="E10" s="27">
        <v>13408</v>
      </c>
      <c r="F10" s="26" t="s">
        <v>0</v>
      </c>
      <c r="G10" s="67">
        <f t="shared" si="1"/>
        <v>474931</v>
      </c>
      <c r="I10" s="13"/>
      <c r="J10" s="13"/>
      <c r="K10" s="13"/>
      <c r="L10" s="13"/>
    </row>
    <row r="11" spans="1:12" ht="14.25">
      <c r="A11" s="41" t="s">
        <v>37</v>
      </c>
      <c r="B11" s="44" t="s">
        <v>0</v>
      </c>
      <c r="C11" s="44" t="s">
        <v>0</v>
      </c>
      <c r="D11" s="7">
        <v>2410314</v>
      </c>
      <c r="E11" s="27">
        <v>189071</v>
      </c>
      <c r="F11" s="26" t="s">
        <v>0</v>
      </c>
      <c r="G11" s="67">
        <f t="shared" si="1"/>
        <v>2599385</v>
      </c>
      <c r="H11" s="13"/>
      <c r="I11" s="13"/>
      <c r="J11" s="13"/>
      <c r="K11" s="13"/>
      <c r="L11" s="13"/>
    </row>
    <row r="12" spans="1:12" ht="14.25">
      <c r="A12" s="41" t="s">
        <v>38</v>
      </c>
      <c r="B12" s="44" t="s">
        <v>0</v>
      </c>
      <c r="C12" s="44" t="s">
        <v>0</v>
      </c>
      <c r="D12" s="7">
        <v>6683</v>
      </c>
      <c r="E12" s="26" t="s">
        <v>0</v>
      </c>
      <c r="F12" s="26" t="s">
        <v>0</v>
      </c>
      <c r="G12" s="67">
        <f t="shared" si="1"/>
        <v>6683</v>
      </c>
      <c r="H12" s="13"/>
      <c r="I12" s="13"/>
      <c r="J12" s="13"/>
      <c r="K12" s="13"/>
      <c r="L12" s="13"/>
    </row>
    <row r="13" spans="1:12" ht="14.25">
      <c r="A13" s="41" t="s">
        <v>39</v>
      </c>
      <c r="B13" s="44" t="s">
        <v>0</v>
      </c>
      <c r="C13" s="44" t="s">
        <v>0</v>
      </c>
      <c r="D13" s="26" t="s">
        <v>0</v>
      </c>
      <c r="E13" s="26" t="s">
        <v>0</v>
      </c>
      <c r="F13" s="3">
        <v>266</v>
      </c>
      <c r="G13" s="67">
        <f t="shared" si="1"/>
        <v>266</v>
      </c>
      <c r="H13" s="13"/>
      <c r="I13" s="13"/>
      <c r="J13" s="13"/>
      <c r="K13" s="13"/>
      <c r="L13" s="13"/>
    </row>
    <row r="14" spans="1:12" ht="14.25">
      <c r="A14" s="41" t="s">
        <v>40</v>
      </c>
      <c r="B14" s="44" t="s">
        <v>0</v>
      </c>
      <c r="C14" s="44" t="s">
        <v>0</v>
      </c>
      <c r="D14" s="26" t="s">
        <v>0</v>
      </c>
      <c r="E14" s="26" t="s">
        <v>0</v>
      </c>
      <c r="F14" s="45">
        <v>4178</v>
      </c>
      <c r="G14" s="67">
        <f t="shared" si="1"/>
        <v>4178</v>
      </c>
      <c r="H14" s="13"/>
      <c r="I14" s="13"/>
      <c r="J14" s="13"/>
      <c r="K14" s="13"/>
      <c r="L14" s="13"/>
    </row>
    <row r="15" spans="1:12" ht="14.25">
      <c r="A15" s="41" t="s">
        <v>41</v>
      </c>
      <c r="B15" s="44" t="s">
        <v>0</v>
      </c>
      <c r="C15" s="44" t="s">
        <v>0</v>
      </c>
      <c r="D15" s="26" t="s">
        <v>0</v>
      </c>
      <c r="E15" s="26" t="s">
        <v>0</v>
      </c>
      <c r="F15" s="45">
        <v>206</v>
      </c>
      <c r="G15" s="67">
        <f t="shared" si="1"/>
        <v>206</v>
      </c>
      <c r="H15" s="13"/>
      <c r="I15" s="13"/>
      <c r="J15" s="13"/>
      <c r="K15" s="13"/>
      <c r="L15" s="13"/>
    </row>
    <row r="16" spans="1:12" ht="14.25">
      <c r="A16" s="41"/>
      <c r="B16" s="27"/>
      <c r="C16" s="27"/>
      <c r="D16" s="7"/>
      <c r="E16" s="27"/>
      <c r="F16" s="46"/>
      <c r="G16" s="67"/>
      <c r="H16" s="13"/>
      <c r="I16" s="13"/>
      <c r="J16" s="13"/>
      <c r="K16" s="13"/>
      <c r="L16" s="13"/>
    </row>
    <row r="17" spans="1:12" ht="14.25">
      <c r="A17" s="43" t="s">
        <v>42</v>
      </c>
      <c r="B17" s="5">
        <f aca="true" t="shared" si="2" ref="B17:G17">SUM(B18:B25)</f>
        <v>735622</v>
      </c>
      <c r="C17" s="5">
        <f t="shared" si="2"/>
        <v>50389</v>
      </c>
      <c r="D17" s="5">
        <f t="shared" si="2"/>
        <v>161633</v>
      </c>
      <c r="E17" s="5">
        <f t="shared" si="2"/>
        <v>9249</v>
      </c>
      <c r="F17" s="5">
        <f t="shared" si="2"/>
        <v>0</v>
      </c>
      <c r="G17" s="73">
        <f t="shared" si="2"/>
        <v>956893</v>
      </c>
      <c r="H17" s="13"/>
      <c r="I17" s="13"/>
      <c r="J17" s="13"/>
      <c r="K17" s="13"/>
      <c r="L17" s="13"/>
    </row>
    <row r="18" spans="1:12" ht="14.25">
      <c r="A18" s="41" t="s">
        <v>43</v>
      </c>
      <c r="B18" s="7">
        <v>693941</v>
      </c>
      <c r="C18" s="7">
        <v>48717</v>
      </c>
      <c r="D18" s="7">
        <v>144000</v>
      </c>
      <c r="E18" s="27">
        <v>8866</v>
      </c>
      <c r="F18" s="26" t="s">
        <v>0</v>
      </c>
      <c r="G18" s="67">
        <f>SUM(B18:F18)</f>
        <v>895524</v>
      </c>
      <c r="H18" s="13"/>
      <c r="I18" s="13"/>
      <c r="J18" s="13"/>
      <c r="K18" s="13"/>
      <c r="L18" s="13"/>
    </row>
    <row r="19" spans="1:12" ht="14.25">
      <c r="A19" s="41" t="s">
        <v>44</v>
      </c>
      <c r="B19" s="7">
        <v>15416</v>
      </c>
      <c r="C19" s="26" t="s">
        <v>0</v>
      </c>
      <c r="D19" s="26" t="s">
        <v>0</v>
      </c>
      <c r="E19" s="26" t="s">
        <v>0</v>
      </c>
      <c r="F19" s="26" t="s">
        <v>0</v>
      </c>
      <c r="G19" s="67">
        <f aca="true" t="shared" si="3" ref="G19:G25">SUM(B19:F19)</f>
        <v>15416</v>
      </c>
      <c r="H19" s="13"/>
      <c r="I19" s="13"/>
      <c r="J19" s="13"/>
      <c r="K19" s="13"/>
      <c r="L19" s="13"/>
    </row>
    <row r="20" spans="1:12" ht="14.25">
      <c r="A20" s="41" t="s">
        <v>45</v>
      </c>
      <c r="B20" s="7">
        <v>13384</v>
      </c>
      <c r="C20" s="7">
        <v>940</v>
      </c>
      <c r="D20" s="7">
        <v>3367</v>
      </c>
      <c r="E20" s="27">
        <v>171</v>
      </c>
      <c r="F20" s="26" t="s">
        <v>0</v>
      </c>
      <c r="G20" s="67">
        <f t="shared" si="3"/>
        <v>17862</v>
      </c>
      <c r="H20" s="13"/>
      <c r="I20" s="13"/>
      <c r="J20" s="13"/>
      <c r="K20" s="13"/>
      <c r="L20" s="13"/>
    </row>
    <row r="21" spans="1:12" ht="14.25">
      <c r="A21" s="41" t="s">
        <v>46</v>
      </c>
      <c r="B21" s="7"/>
      <c r="C21" s="7"/>
      <c r="D21" s="7"/>
      <c r="E21" s="27"/>
      <c r="F21" s="44"/>
      <c r="G21" s="67"/>
      <c r="H21" s="13"/>
      <c r="I21" s="13"/>
      <c r="J21" s="13"/>
      <c r="K21" s="13"/>
      <c r="L21" s="13"/>
    </row>
    <row r="22" spans="1:12" ht="14.25">
      <c r="A22" s="41" t="s">
        <v>96</v>
      </c>
      <c r="B22" s="7">
        <f>359+1</f>
        <v>360</v>
      </c>
      <c r="C22" s="7">
        <v>24</v>
      </c>
      <c r="D22" s="7">
        <v>40</v>
      </c>
      <c r="E22" s="27">
        <v>2</v>
      </c>
      <c r="F22" s="26" t="s">
        <v>0</v>
      </c>
      <c r="G22" s="67">
        <f t="shared" si="3"/>
        <v>426</v>
      </c>
      <c r="H22" s="13"/>
      <c r="I22" s="13"/>
      <c r="J22" s="13"/>
      <c r="K22" s="13"/>
      <c r="L22" s="13"/>
    </row>
    <row r="23" spans="1:12" ht="14.25">
      <c r="A23" s="41" t="s">
        <v>85</v>
      </c>
      <c r="B23" s="7">
        <v>11761</v>
      </c>
      <c r="C23" s="7">
        <v>708</v>
      </c>
      <c r="D23" s="7">
        <v>14226</v>
      </c>
      <c r="E23" s="27">
        <v>210</v>
      </c>
      <c r="F23" s="26" t="s">
        <v>0</v>
      </c>
      <c r="G23" s="67">
        <f t="shared" si="3"/>
        <v>26905</v>
      </c>
      <c r="H23" s="13"/>
      <c r="I23" s="13"/>
      <c r="J23" s="13"/>
      <c r="K23" s="13"/>
      <c r="L23" s="13"/>
    </row>
    <row r="24" spans="1:12" ht="14.25">
      <c r="A24" s="56" t="s">
        <v>78</v>
      </c>
      <c r="B24" s="7">
        <v>760</v>
      </c>
      <c r="C24" s="44" t="s">
        <v>0</v>
      </c>
      <c r="D24" s="26" t="s">
        <v>0</v>
      </c>
      <c r="E24" s="26" t="s">
        <v>0</v>
      </c>
      <c r="F24" s="26" t="s">
        <v>0</v>
      </c>
      <c r="G24" s="67">
        <f>SUM(B24:F24)</f>
        <v>760</v>
      </c>
      <c r="H24" s="13"/>
      <c r="I24" s="13"/>
      <c r="J24" s="13"/>
      <c r="K24" s="13"/>
      <c r="L24" s="13"/>
    </row>
    <row r="25" spans="1:12" ht="14.25" hidden="1">
      <c r="A25" s="41" t="s">
        <v>47</v>
      </c>
      <c r="B25" s="26" t="s">
        <v>0</v>
      </c>
      <c r="C25" s="26" t="s">
        <v>0</v>
      </c>
      <c r="D25" s="26" t="s">
        <v>0</v>
      </c>
      <c r="E25" s="26" t="s">
        <v>0</v>
      </c>
      <c r="F25" s="26" t="s">
        <v>0</v>
      </c>
      <c r="G25" s="67">
        <f t="shared" si="3"/>
        <v>0</v>
      </c>
      <c r="H25" s="13"/>
      <c r="I25" s="13"/>
      <c r="J25" s="13"/>
      <c r="K25" s="13"/>
      <c r="L25" s="13"/>
    </row>
    <row r="26" spans="1:12" ht="14.25">
      <c r="A26" s="41"/>
      <c r="B26" s="7"/>
      <c r="C26" s="7"/>
      <c r="D26" s="7"/>
      <c r="E26" s="27"/>
      <c r="F26" s="46"/>
      <c r="G26" s="67"/>
      <c r="H26" s="13"/>
      <c r="I26" s="13"/>
      <c r="J26" s="13"/>
      <c r="K26" s="13"/>
      <c r="L26" s="13"/>
    </row>
    <row r="27" spans="1:12" ht="14.25">
      <c r="A27" s="43" t="s">
        <v>48</v>
      </c>
      <c r="B27" s="6">
        <f aca="true" t="shared" si="4" ref="B27:G27">SUM(B29:B41)</f>
        <v>363432</v>
      </c>
      <c r="C27" s="6">
        <f t="shared" si="4"/>
        <v>19768</v>
      </c>
      <c r="D27" s="6">
        <f t="shared" si="4"/>
        <v>18581</v>
      </c>
      <c r="E27" s="6">
        <f t="shared" si="4"/>
        <v>1093</v>
      </c>
      <c r="F27" s="6">
        <f t="shared" si="4"/>
        <v>900</v>
      </c>
      <c r="G27" s="69">
        <f t="shared" si="4"/>
        <v>403774</v>
      </c>
      <c r="H27" s="13"/>
      <c r="I27" s="13"/>
      <c r="J27" s="13"/>
      <c r="K27" s="13"/>
      <c r="L27" s="13"/>
    </row>
    <row r="28" spans="1:12" ht="14.25">
      <c r="A28" s="41" t="s">
        <v>49</v>
      </c>
      <c r="B28" s="7"/>
      <c r="C28" s="7"/>
      <c r="D28" s="7"/>
      <c r="E28" s="7"/>
      <c r="F28" s="7"/>
      <c r="G28" s="74"/>
      <c r="H28" s="13"/>
      <c r="I28" s="13"/>
      <c r="J28" s="13"/>
      <c r="K28" s="13"/>
      <c r="L28" s="13"/>
    </row>
    <row r="29" spans="1:12" ht="14.25">
      <c r="A29" s="47" t="s">
        <v>66</v>
      </c>
      <c r="B29" s="7">
        <v>82956</v>
      </c>
      <c r="C29" s="7">
        <v>6549</v>
      </c>
      <c r="D29" s="7">
        <v>18556</v>
      </c>
      <c r="E29" s="27">
        <v>1091</v>
      </c>
      <c r="F29" s="46">
        <v>900</v>
      </c>
      <c r="G29" s="67">
        <f aca="true" t="shared" si="5" ref="G29:G41">SUM(B29:F29)</f>
        <v>110052</v>
      </c>
      <c r="H29" s="13"/>
      <c r="I29" s="13"/>
      <c r="J29" s="13"/>
      <c r="K29" s="13"/>
      <c r="L29" s="13"/>
    </row>
    <row r="30" spans="1:12" ht="14.25">
      <c r="A30" s="47" t="s">
        <v>65</v>
      </c>
      <c r="B30" s="7">
        <v>112</v>
      </c>
      <c r="C30" s="7">
        <v>9</v>
      </c>
      <c r="D30" s="7">
        <v>25</v>
      </c>
      <c r="E30" s="27">
        <v>2</v>
      </c>
      <c r="F30" s="26" t="s">
        <v>0</v>
      </c>
      <c r="G30" s="67">
        <f t="shared" si="5"/>
        <v>148</v>
      </c>
      <c r="H30" s="13"/>
      <c r="I30" s="13"/>
      <c r="J30" s="13"/>
      <c r="K30" s="13"/>
      <c r="L30" s="13"/>
    </row>
    <row r="31" spans="1:12" ht="14.25">
      <c r="A31" s="41" t="s">
        <v>72</v>
      </c>
      <c r="B31" s="7">
        <v>1206</v>
      </c>
      <c r="C31" s="7">
        <v>77</v>
      </c>
      <c r="D31" s="26" t="s">
        <v>0</v>
      </c>
      <c r="E31" s="26" t="s">
        <v>0</v>
      </c>
      <c r="F31" s="26" t="s">
        <v>0</v>
      </c>
      <c r="G31" s="67">
        <f t="shared" si="5"/>
        <v>1283</v>
      </c>
      <c r="H31" s="13"/>
      <c r="I31" s="13"/>
      <c r="J31" s="13"/>
      <c r="K31" s="13"/>
      <c r="L31" s="13"/>
    </row>
    <row r="32" spans="1:12" ht="14.25">
      <c r="A32" s="41" t="s">
        <v>50</v>
      </c>
      <c r="B32" s="7">
        <v>115207</v>
      </c>
      <c r="C32" s="7">
        <v>7356</v>
      </c>
      <c r="D32" s="26" t="s">
        <v>0</v>
      </c>
      <c r="E32" s="26" t="s">
        <v>0</v>
      </c>
      <c r="F32" s="26" t="s">
        <v>0</v>
      </c>
      <c r="G32" s="67">
        <f t="shared" si="5"/>
        <v>122563</v>
      </c>
      <c r="H32" s="13"/>
      <c r="I32" s="13"/>
      <c r="J32" s="13"/>
      <c r="K32" s="13"/>
      <c r="L32" s="13"/>
    </row>
    <row r="33" spans="1:12" ht="14.25">
      <c r="A33" s="41" t="s">
        <v>51</v>
      </c>
      <c r="B33" s="7">
        <v>9894</v>
      </c>
      <c r="C33" s="7">
        <v>632</v>
      </c>
      <c r="D33" s="26" t="s">
        <v>0</v>
      </c>
      <c r="E33" s="26" t="s">
        <v>0</v>
      </c>
      <c r="F33" s="26" t="s">
        <v>0</v>
      </c>
      <c r="G33" s="67">
        <f t="shared" si="5"/>
        <v>10526</v>
      </c>
      <c r="H33" s="13"/>
      <c r="I33" s="13"/>
      <c r="J33" s="13"/>
      <c r="K33" s="13"/>
      <c r="L33" s="13"/>
    </row>
    <row r="34" spans="1:12" ht="14.25">
      <c r="A34" s="41" t="s">
        <v>80</v>
      </c>
      <c r="B34" s="7">
        <f>56596+12303</f>
        <v>68899</v>
      </c>
      <c r="C34" s="7">
        <f>3613+785</f>
        <v>4398</v>
      </c>
      <c r="D34" s="26" t="s">
        <v>0</v>
      </c>
      <c r="E34" s="26" t="s">
        <v>0</v>
      </c>
      <c r="F34" s="26" t="s">
        <v>0</v>
      </c>
      <c r="G34" s="67">
        <f t="shared" si="5"/>
        <v>73297</v>
      </c>
      <c r="H34" s="13"/>
      <c r="I34" s="13"/>
      <c r="J34" s="13"/>
      <c r="K34" s="13"/>
      <c r="L34" s="13"/>
    </row>
    <row r="35" spans="1:12" ht="14.25">
      <c r="A35" s="41" t="s">
        <v>83</v>
      </c>
      <c r="B35" s="7">
        <v>1880</v>
      </c>
      <c r="C35" s="3">
        <v>120</v>
      </c>
      <c r="D35" s="26" t="s">
        <v>0</v>
      </c>
      <c r="E35" s="26" t="s">
        <v>0</v>
      </c>
      <c r="F35" s="26" t="s">
        <v>0</v>
      </c>
      <c r="G35" s="67">
        <f t="shared" si="5"/>
        <v>2000</v>
      </c>
      <c r="H35" s="13"/>
      <c r="I35" s="13"/>
      <c r="J35" s="13"/>
      <c r="K35" s="13"/>
      <c r="L35" s="13"/>
    </row>
    <row r="36" spans="1:12" ht="14.25">
      <c r="A36" s="41" t="s">
        <v>95</v>
      </c>
      <c r="B36" s="3">
        <v>3839</v>
      </c>
      <c r="C36" s="3">
        <v>88</v>
      </c>
      <c r="D36" s="26" t="s">
        <v>0</v>
      </c>
      <c r="E36" s="26" t="s">
        <v>0</v>
      </c>
      <c r="F36" s="26" t="s">
        <v>0</v>
      </c>
      <c r="G36" s="67">
        <f t="shared" si="5"/>
        <v>3927</v>
      </c>
      <c r="H36" s="13"/>
      <c r="I36" s="13"/>
      <c r="J36" s="13"/>
      <c r="K36" s="13"/>
      <c r="L36" s="13"/>
    </row>
    <row r="37" spans="1:12" ht="14.25">
      <c r="A37" s="41" t="s">
        <v>70</v>
      </c>
      <c r="B37" s="7">
        <v>6361</v>
      </c>
      <c r="C37" s="7">
        <v>406</v>
      </c>
      <c r="D37" s="26" t="s">
        <v>0</v>
      </c>
      <c r="E37" s="26" t="s">
        <v>0</v>
      </c>
      <c r="F37" s="26" t="s">
        <v>0</v>
      </c>
      <c r="G37" s="67">
        <f t="shared" si="5"/>
        <v>6767</v>
      </c>
      <c r="H37" s="13"/>
      <c r="I37" s="13"/>
      <c r="J37" s="13"/>
      <c r="K37" s="13"/>
      <c r="L37" s="13"/>
    </row>
    <row r="38" spans="1:12" ht="14.25">
      <c r="A38" s="41" t="s">
        <v>71</v>
      </c>
      <c r="B38" s="7">
        <v>1872</v>
      </c>
      <c r="C38" s="7">
        <v>128</v>
      </c>
      <c r="D38" s="26" t="s">
        <v>0</v>
      </c>
      <c r="E38" s="26" t="s">
        <v>0</v>
      </c>
      <c r="F38" s="26" t="s">
        <v>0</v>
      </c>
      <c r="G38" s="67">
        <f t="shared" si="5"/>
        <v>2000</v>
      </c>
      <c r="H38" s="13"/>
      <c r="I38" s="13"/>
      <c r="J38" s="13"/>
      <c r="K38" s="13"/>
      <c r="L38" s="13"/>
    </row>
    <row r="39" spans="1:12" ht="14.25">
      <c r="A39" s="41" t="s">
        <v>84</v>
      </c>
      <c r="B39" s="7">
        <v>71056</v>
      </c>
      <c r="C39" s="26" t="s">
        <v>0</v>
      </c>
      <c r="D39" s="26" t="s">
        <v>0</v>
      </c>
      <c r="E39" s="26" t="s">
        <v>0</v>
      </c>
      <c r="F39" s="26" t="s">
        <v>0</v>
      </c>
      <c r="G39" s="67">
        <f t="shared" si="5"/>
        <v>71056</v>
      </c>
      <c r="H39" s="13"/>
      <c r="I39" s="13"/>
      <c r="J39" s="13"/>
      <c r="K39" s="13"/>
      <c r="L39" s="13"/>
    </row>
    <row r="40" spans="1:12" ht="14.25">
      <c r="A40" s="41" t="s">
        <v>105</v>
      </c>
      <c r="B40" s="3">
        <v>85</v>
      </c>
      <c r="C40" s="3">
        <v>5</v>
      </c>
      <c r="D40" s="26" t="s">
        <v>0</v>
      </c>
      <c r="E40" s="26" t="s">
        <v>0</v>
      </c>
      <c r="F40" s="26" t="s">
        <v>0</v>
      </c>
      <c r="G40" s="67">
        <f t="shared" si="5"/>
        <v>90</v>
      </c>
      <c r="H40" s="13"/>
      <c r="I40" s="13"/>
      <c r="J40" s="13"/>
      <c r="K40" s="13"/>
      <c r="L40" s="13"/>
    </row>
    <row r="41" spans="1:12" ht="14.25">
      <c r="A41" s="41" t="s">
        <v>57</v>
      </c>
      <c r="B41" s="7">
        <v>65</v>
      </c>
      <c r="C41" s="26" t="s">
        <v>0</v>
      </c>
      <c r="D41" s="26" t="s">
        <v>0</v>
      </c>
      <c r="E41" s="26" t="s">
        <v>0</v>
      </c>
      <c r="F41" s="26" t="s">
        <v>0</v>
      </c>
      <c r="G41" s="67">
        <f t="shared" si="5"/>
        <v>65</v>
      </c>
      <c r="H41" s="13"/>
      <c r="I41" s="13"/>
      <c r="J41" s="13"/>
      <c r="K41" s="13"/>
      <c r="L41" s="13"/>
    </row>
    <row r="42" spans="1:12" ht="14.25">
      <c r="A42" s="41"/>
      <c r="B42" s="7"/>
      <c r="C42" s="26"/>
      <c r="D42" s="26"/>
      <c r="E42" s="26"/>
      <c r="F42" s="27"/>
      <c r="G42" s="67"/>
      <c r="H42" s="13"/>
      <c r="I42" s="13"/>
      <c r="J42" s="13"/>
      <c r="K42" s="13"/>
      <c r="L42" s="13"/>
    </row>
    <row r="43" spans="1:12" ht="14.25">
      <c r="A43" s="43" t="s">
        <v>90</v>
      </c>
      <c r="B43" s="5">
        <f aca="true" t="shared" si="6" ref="B43:G43">SUM(B44:B46)</f>
        <v>1274562</v>
      </c>
      <c r="C43" s="5">
        <f t="shared" si="6"/>
        <v>114599</v>
      </c>
      <c r="D43" s="5">
        <f t="shared" si="6"/>
        <v>0</v>
      </c>
      <c r="E43" s="5">
        <f t="shared" si="6"/>
        <v>0</v>
      </c>
      <c r="F43" s="5">
        <f t="shared" si="6"/>
        <v>0</v>
      </c>
      <c r="G43" s="73">
        <f t="shared" si="6"/>
        <v>1389161</v>
      </c>
      <c r="H43" s="13"/>
      <c r="I43" s="13"/>
      <c r="J43" s="13"/>
      <c r="K43" s="13"/>
      <c r="L43" s="13"/>
    </row>
    <row r="44" spans="1:12" ht="14.25">
      <c r="A44" s="41" t="s">
        <v>91</v>
      </c>
      <c r="B44" s="3">
        <v>1274562</v>
      </c>
      <c r="C44" s="3">
        <v>114599</v>
      </c>
      <c r="D44" s="26" t="s">
        <v>0</v>
      </c>
      <c r="E44" s="26" t="s">
        <v>0</v>
      </c>
      <c r="F44" s="26" t="s">
        <v>0</v>
      </c>
      <c r="G44" s="67">
        <f>SUM(B44:F44)</f>
        <v>1389161</v>
      </c>
      <c r="H44" s="13"/>
      <c r="I44" s="13"/>
      <c r="J44" s="13"/>
      <c r="K44" s="13"/>
      <c r="L44" s="13"/>
    </row>
    <row r="45" spans="1:12" ht="14.25">
      <c r="A45" s="41" t="s">
        <v>92</v>
      </c>
      <c r="B45" s="3"/>
      <c r="C45" s="3"/>
      <c r="D45" s="26"/>
      <c r="E45" s="26"/>
      <c r="F45" s="26"/>
      <c r="G45" s="67"/>
      <c r="H45" s="13"/>
      <c r="I45" s="13"/>
      <c r="J45" s="13"/>
      <c r="K45" s="13"/>
      <c r="L45" s="13"/>
    </row>
    <row r="46" spans="1:12" ht="14.25">
      <c r="A46" s="57" t="s">
        <v>79</v>
      </c>
      <c r="B46" s="44" t="s">
        <v>76</v>
      </c>
      <c r="C46" s="44" t="s">
        <v>76</v>
      </c>
      <c r="D46" s="26" t="s">
        <v>0</v>
      </c>
      <c r="E46" s="26" t="s">
        <v>0</v>
      </c>
      <c r="F46" s="26" t="s">
        <v>0</v>
      </c>
      <c r="G46" s="68" t="s">
        <v>76</v>
      </c>
      <c r="H46" s="13"/>
      <c r="I46" s="13"/>
      <c r="J46" s="13"/>
      <c r="K46" s="13"/>
      <c r="L46" s="13"/>
    </row>
    <row r="47" spans="1:12" ht="14.25">
      <c r="A47" s="57"/>
      <c r="B47" s="27"/>
      <c r="C47" s="27"/>
      <c r="D47" s="7"/>
      <c r="E47" s="27"/>
      <c r="F47" s="46"/>
      <c r="G47" s="67"/>
      <c r="H47" s="13"/>
      <c r="I47" s="13"/>
      <c r="J47" s="13"/>
      <c r="K47" s="13"/>
      <c r="L47" s="13"/>
    </row>
    <row r="48" spans="1:12" ht="14.25">
      <c r="A48" s="43" t="s">
        <v>20</v>
      </c>
      <c r="B48" s="6">
        <f aca="true" t="shared" si="7" ref="B48:G48">SUM(B49:B54)</f>
        <v>29362</v>
      </c>
      <c r="C48" s="6">
        <f t="shared" si="7"/>
        <v>108273</v>
      </c>
      <c r="D48" s="6">
        <f t="shared" si="7"/>
        <v>0</v>
      </c>
      <c r="E48" s="6">
        <f t="shared" si="7"/>
        <v>0</v>
      </c>
      <c r="F48" s="6">
        <f t="shared" si="7"/>
        <v>100</v>
      </c>
      <c r="G48" s="69">
        <f t="shared" si="7"/>
        <v>137735</v>
      </c>
      <c r="H48" s="13"/>
      <c r="I48" s="13"/>
      <c r="J48" s="13"/>
      <c r="K48" s="13"/>
      <c r="L48" s="13"/>
    </row>
    <row r="49" spans="1:12" ht="14.25">
      <c r="A49" s="41" t="s">
        <v>53</v>
      </c>
      <c r="B49" s="26" t="s">
        <v>0</v>
      </c>
      <c r="C49" s="3">
        <v>106704</v>
      </c>
      <c r="D49" s="26" t="s">
        <v>0</v>
      </c>
      <c r="E49" s="26" t="s">
        <v>0</v>
      </c>
      <c r="F49" s="26" t="s">
        <v>0</v>
      </c>
      <c r="G49" s="67">
        <f>SUM(B49:F49)</f>
        <v>106704</v>
      </c>
      <c r="H49" s="13"/>
      <c r="I49" s="13"/>
      <c r="J49" s="13"/>
      <c r="K49" s="13"/>
      <c r="L49" s="13"/>
    </row>
    <row r="50" spans="1:12" ht="14.25">
      <c r="A50" s="41" t="s">
        <v>54</v>
      </c>
      <c r="B50" s="26" t="s">
        <v>0</v>
      </c>
      <c r="C50" s="26" t="s">
        <v>0</v>
      </c>
      <c r="D50" s="26" t="s">
        <v>0</v>
      </c>
      <c r="E50" s="26" t="s">
        <v>0</v>
      </c>
      <c r="F50" s="45">
        <v>100</v>
      </c>
      <c r="G50" s="67">
        <f>SUM(B50:F50)</f>
        <v>100</v>
      </c>
      <c r="H50" s="13"/>
      <c r="I50" s="13"/>
      <c r="J50" s="13"/>
      <c r="K50" s="13"/>
      <c r="L50" s="13"/>
    </row>
    <row r="51" spans="1:12" ht="14.25">
      <c r="A51" s="41" t="s">
        <v>75</v>
      </c>
      <c r="B51" s="44" t="s">
        <v>76</v>
      </c>
      <c r="C51" s="44" t="s">
        <v>76</v>
      </c>
      <c r="D51" s="26" t="s">
        <v>0</v>
      </c>
      <c r="E51" s="26" t="s">
        <v>0</v>
      </c>
      <c r="F51" s="26" t="s">
        <v>0</v>
      </c>
      <c r="G51" s="74" t="s">
        <v>1</v>
      </c>
      <c r="H51" s="13"/>
      <c r="I51" s="13"/>
      <c r="J51" s="13"/>
      <c r="K51" s="13"/>
      <c r="L51" s="13"/>
    </row>
    <row r="52" spans="1:7" ht="14.25">
      <c r="A52" s="22" t="s">
        <v>104</v>
      </c>
      <c r="B52" s="7">
        <v>4928</v>
      </c>
      <c r="C52" s="7">
        <v>527</v>
      </c>
      <c r="D52" s="26" t="s">
        <v>0</v>
      </c>
      <c r="E52" s="26" t="s">
        <v>0</v>
      </c>
      <c r="F52" s="26" t="s">
        <v>0</v>
      </c>
      <c r="G52" s="67">
        <f>SUM(B52:F52)</f>
        <v>5455</v>
      </c>
    </row>
    <row r="53" spans="1:12" ht="14.25">
      <c r="A53" s="22" t="s">
        <v>99</v>
      </c>
      <c r="B53" s="7">
        <v>24434</v>
      </c>
      <c r="C53" s="7">
        <v>1042</v>
      </c>
      <c r="D53" s="26" t="s">
        <v>0</v>
      </c>
      <c r="E53" s="26" t="s">
        <v>0</v>
      </c>
      <c r="F53" s="26" t="s">
        <v>0</v>
      </c>
      <c r="G53" s="67">
        <f>SUM(B53:F53)</f>
        <v>25476</v>
      </c>
      <c r="H53" s="13"/>
      <c r="I53" s="13"/>
      <c r="J53" s="13"/>
      <c r="K53" s="13"/>
      <c r="L53" s="13"/>
    </row>
    <row r="54" spans="1:12" ht="14.25" hidden="1">
      <c r="A54" s="41" t="s">
        <v>103</v>
      </c>
      <c r="B54" s="7">
        <v>0</v>
      </c>
      <c r="C54" s="7">
        <v>0</v>
      </c>
      <c r="D54" s="26" t="s">
        <v>0</v>
      </c>
      <c r="E54" s="26" t="s">
        <v>0</v>
      </c>
      <c r="F54" s="26" t="s">
        <v>0</v>
      </c>
      <c r="G54" s="67">
        <f>SUM(B54:F54)</f>
        <v>0</v>
      </c>
      <c r="H54" s="13"/>
      <c r="I54" s="13"/>
      <c r="J54" s="13"/>
      <c r="K54" s="13"/>
      <c r="L54" s="13"/>
    </row>
    <row r="55" spans="1:12" ht="14.25">
      <c r="A55" s="41"/>
      <c r="B55" s="28"/>
      <c r="C55" s="28"/>
      <c r="D55" s="5"/>
      <c r="E55" s="28"/>
      <c r="F55" s="48"/>
      <c r="G55" s="70"/>
      <c r="H55" s="13"/>
      <c r="I55" s="13"/>
      <c r="J55" s="13"/>
      <c r="K55" s="13"/>
      <c r="L55" s="13"/>
    </row>
    <row r="56" spans="1:12" ht="14.25">
      <c r="A56" s="43" t="s">
        <v>25</v>
      </c>
      <c r="B56" s="5">
        <f aca="true" t="shared" si="8" ref="B56:G56">SUM(B57:B70)</f>
        <v>440532</v>
      </c>
      <c r="C56" s="5">
        <f t="shared" si="8"/>
        <v>3</v>
      </c>
      <c r="D56" s="5">
        <f t="shared" si="8"/>
        <v>1029</v>
      </c>
      <c r="E56" s="5">
        <f t="shared" si="8"/>
        <v>55</v>
      </c>
      <c r="F56" s="5">
        <f t="shared" si="8"/>
        <v>57</v>
      </c>
      <c r="G56" s="73">
        <f t="shared" si="8"/>
        <v>441676</v>
      </c>
      <c r="H56" s="13"/>
      <c r="I56" s="13"/>
      <c r="J56" s="13"/>
      <c r="K56" s="13"/>
      <c r="L56" s="13"/>
    </row>
    <row r="57" spans="1:12" ht="14.25">
      <c r="A57" s="41" t="s">
        <v>26</v>
      </c>
      <c r="B57" s="7">
        <v>558515</v>
      </c>
      <c r="C57" s="7">
        <v>6673</v>
      </c>
      <c r="D57" s="7">
        <v>500</v>
      </c>
      <c r="E57" s="27">
        <v>15</v>
      </c>
      <c r="F57" s="26" t="s">
        <v>0</v>
      </c>
      <c r="G57" s="67">
        <f aca="true" t="shared" si="9" ref="G57:G65">SUM(B57:F57)</f>
        <v>565703</v>
      </c>
      <c r="H57" s="13"/>
      <c r="I57" s="13"/>
      <c r="J57" s="13"/>
      <c r="K57" s="13"/>
      <c r="L57" s="13"/>
    </row>
    <row r="58" spans="1:12" ht="14.25" hidden="1">
      <c r="A58" s="41" t="s">
        <v>93</v>
      </c>
      <c r="B58" s="26" t="s">
        <v>0</v>
      </c>
      <c r="C58" s="26" t="s">
        <v>0</v>
      </c>
      <c r="D58" s="26" t="s">
        <v>0</v>
      </c>
      <c r="E58" s="26" t="s">
        <v>0</v>
      </c>
      <c r="F58" s="26" t="s">
        <v>0</v>
      </c>
      <c r="G58" s="67">
        <f t="shared" si="9"/>
        <v>0</v>
      </c>
      <c r="H58" s="13"/>
      <c r="I58" s="13"/>
      <c r="J58" s="13"/>
      <c r="K58" s="13"/>
      <c r="L58" s="13"/>
    </row>
    <row r="59" spans="1:12" ht="14.25">
      <c r="A59" s="41" t="s">
        <v>55</v>
      </c>
      <c r="B59" s="26" t="s">
        <v>0</v>
      </c>
      <c r="C59" s="26" t="s">
        <v>0</v>
      </c>
      <c r="D59" s="3">
        <v>74</v>
      </c>
      <c r="E59" s="26" t="s">
        <v>0</v>
      </c>
      <c r="F59" s="26" t="s">
        <v>0</v>
      </c>
      <c r="G59" s="67">
        <f t="shared" si="9"/>
        <v>74</v>
      </c>
      <c r="H59" s="13"/>
      <c r="I59" s="13"/>
      <c r="J59" s="13"/>
      <c r="K59" s="13"/>
      <c r="L59" s="13"/>
    </row>
    <row r="60" spans="1:12" ht="14.25">
      <c r="A60" s="41" t="s">
        <v>56</v>
      </c>
      <c r="B60" s="26" t="s">
        <v>0</v>
      </c>
      <c r="C60" s="26" t="s">
        <v>0</v>
      </c>
      <c r="D60" s="7">
        <v>105</v>
      </c>
      <c r="E60" s="26" t="s">
        <v>0</v>
      </c>
      <c r="F60" s="26" t="s">
        <v>0</v>
      </c>
      <c r="G60" s="67">
        <f t="shared" si="9"/>
        <v>105</v>
      </c>
      <c r="H60" s="13"/>
      <c r="I60" s="13"/>
      <c r="J60" s="13"/>
      <c r="K60" s="13"/>
      <c r="L60" s="13"/>
    </row>
    <row r="61" spans="1:12" ht="14.25">
      <c r="A61" s="41" t="s">
        <v>28</v>
      </c>
      <c r="B61" s="7">
        <v>18</v>
      </c>
      <c r="C61" s="3">
        <v>6</v>
      </c>
      <c r="D61" s="7">
        <v>350</v>
      </c>
      <c r="E61" s="27">
        <v>40</v>
      </c>
      <c r="F61" s="26" t="s">
        <v>0</v>
      </c>
      <c r="G61" s="67">
        <f t="shared" si="9"/>
        <v>414</v>
      </c>
      <c r="H61" s="13"/>
      <c r="I61" s="13"/>
      <c r="J61" s="13"/>
      <c r="K61" s="13"/>
      <c r="L61" s="13"/>
    </row>
    <row r="62" spans="1:12" ht="14.25" hidden="1">
      <c r="A62" s="41" t="s">
        <v>52</v>
      </c>
      <c r="B62" s="7">
        <v>0</v>
      </c>
      <c r="C62" s="7">
        <v>0</v>
      </c>
      <c r="D62" s="26" t="s">
        <v>0</v>
      </c>
      <c r="E62" s="26" t="s">
        <v>0</v>
      </c>
      <c r="F62" s="26" t="s">
        <v>0</v>
      </c>
      <c r="G62" s="67">
        <f t="shared" si="9"/>
        <v>0</v>
      </c>
      <c r="H62" s="13"/>
      <c r="I62" s="13"/>
      <c r="J62" s="13"/>
      <c r="K62" s="13"/>
      <c r="L62" s="13"/>
    </row>
    <row r="63" spans="1:12" ht="14.25">
      <c r="A63" s="41" t="s">
        <v>58</v>
      </c>
      <c r="B63" s="26" t="s">
        <v>0</v>
      </c>
      <c r="C63" s="26" t="s">
        <v>0</v>
      </c>
      <c r="D63" s="26" t="s">
        <v>0</v>
      </c>
      <c r="E63" s="26" t="s">
        <v>0</v>
      </c>
      <c r="F63" s="45">
        <v>17</v>
      </c>
      <c r="G63" s="67">
        <f t="shared" si="9"/>
        <v>17</v>
      </c>
      <c r="H63" s="13"/>
      <c r="I63" s="13"/>
      <c r="J63" s="13"/>
      <c r="K63" s="13"/>
      <c r="L63" s="13"/>
    </row>
    <row r="64" spans="1:12" ht="14.25">
      <c r="A64" s="41" t="s">
        <v>59</v>
      </c>
      <c r="B64" s="26" t="s">
        <v>0</v>
      </c>
      <c r="C64" s="26" t="s">
        <v>0</v>
      </c>
      <c r="D64" s="26" t="s">
        <v>0</v>
      </c>
      <c r="E64" s="26" t="s">
        <v>0</v>
      </c>
      <c r="F64" s="45">
        <v>40</v>
      </c>
      <c r="G64" s="67">
        <f t="shared" si="9"/>
        <v>40</v>
      </c>
      <c r="H64" s="13"/>
      <c r="I64" s="13"/>
      <c r="J64" s="13"/>
      <c r="K64" s="13"/>
      <c r="L64" s="13"/>
    </row>
    <row r="65" spans="1:12" ht="14.25">
      <c r="A65" s="41" t="s">
        <v>102</v>
      </c>
      <c r="B65" s="3">
        <f>5+1129</f>
        <v>1134</v>
      </c>
      <c r="C65" s="3">
        <v>131</v>
      </c>
      <c r="D65" s="26" t="s">
        <v>0</v>
      </c>
      <c r="E65" s="26" t="s">
        <v>0</v>
      </c>
      <c r="F65" s="26" t="s">
        <v>0</v>
      </c>
      <c r="G65" s="67">
        <f t="shared" si="9"/>
        <v>1265</v>
      </c>
      <c r="H65" s="13"/>
      <c r="I65" s="13"/>
      <c r="J65" s="13"/>
      <c r="K65" s="13"/>
      <c r="L65" s="13"/>
    </row>
    <row r="66" spans="1:7" ht="14.25">
      <c r="A66" s="22" t="s">
        <v>98</v>
      </c>
      <c r="B66" s="7">
        <v>31616</v>
      </c>
      <c r="C66" s="7">
        <v>3384</v>
      </c>
      <c r="D66" s="26" t="s">
        <v>0</v>
      </c>
      <c r="E66" s="26" t="s">
        <v>0</v>
      </c>
      <c r="F66" s="26" t="s">
        <v>0</v>
      </c>
      <c r="G66" s="67">
        <f>SUM(B66:F66)</f>
        <v>35000</v>
      </c>
    </row>
    <row r="67" spans="1:7" ht="14.25">
      <c r="A67" s="22" t="s">
        <v>97</v>
      </c>
      <c r="B67" s="7">
        <v>9465</v>
      </c>
      <c r="C67" s="7">
        <v>1014</v>
      </c>
      <c r="D67" s="26" t="s">
        <v>0</v>
      </c>
      <c r="E67" s="26" t="s">
        <v>0</v>
      </c>
      <c r="F67" s="26" t="s">
        <v>0</v>
      </c>
      <c r="G67" s="67">
        <f>SUM(B67:F67)</f>
        <v>10479</v>
      </c>
    </row>
    <row r="68" spans="1:7" ht="14.25">
      <c r="A68" s="22" t="s">
        <v>106</v>
      </c>
      <c r="B68" s="7">
        <v>2989</v>
      </c>
      <c r="C68" s="7">
        <v>320</v>
      </c>
      <c r="D68" s="26" t="s">
        <v>0</v>
      </c>
      <c r="E68" s="26" t="s">
        <v>0</v>
      </c>
      <c r="F68" s="26" t="s">
        <v>0</v>
      </c>
      <c r="G68" s="67">
        <f>SUM(B68:F68)</f>
        <v>3309</v>
      </c>
    </row>
    <row r="69" spans="1:12" ht="14.25">
      <c r="A69" s="41" t="s">
        <v>35</v>
      </c>
      <c r="B69" s="3">
        <v>-163205</v>
      </c>
      <c r="C69" s="3">
        <v>-11525</v>
      </c>
      <c r="D69" s="26" t="s">
        <v>0</v>
      </c>
      <c r="E69" s="26" t="s">
        <v>0</v>
      </c>
      <c r="F69" s="26" t="s">
        <v>0</v>
      </c>
      <c r="G69" s="67">
        <f>SUM(B69:F69)</f>
        <v>-174730</v>
      </c>
      <c r="H69" s="13"/>
      <c r="I69" s="13"/>
      <c r="J69" s="13"/>
      <c r="K69" s="13"/>
      <c r="L69" s="13"/>
    </row>
    <row r="70" spans="1:12" ht="14.25">
      <c r="A70" s="41"/>
      <c r="B70" s="3"/>
      <c r="C70" s="3"/>
      <c r="D70" s="26"/>
      <c r="E70" s="26"/>
      <c r="F70" s="26"/>
      <c r="G70" s="67"/>
      <c r="H70" s="13"/>
      <c r="I70" s="13"/>
      <c r="J70" s="13"/>
      <c r="K70" s="13"/>
      <c r="L70" s="13"/>
    </row>
    <row r="71" spans="1:12" ht="14.25">
      <c r="A71" s="49" t="s">
        <v>60</v>
      </c>
      <c r="B71" s="8">
        <f aca="true" t="shared" si="10" ref="B71:G71">B7+B17+B27+B43+B48+B56</f>
        <v>21166156</v>
      </c>
      <c r="C71" s="8">
        <f t="shared" si="10"/>
        <v>1589039</v>
      </c>
      <c r="D71" s="8">
        <f t="shared" si="10"/>
        <v>4070903</v>
      </c>
      <c r="E71" s="8">
        <f t="shared" si="10"/>
        <v>264598</v>
      </c>
      <c r="F71" s="8">
        <f t="shared" si="10"/>
        <v>5707</v>
      </c>
      <c r="G71" s="75">
        <f t="shared" si="10"/>
        <v>27096403</v>
      </c>
      <c r="H71" s="13"/>
      <c r="I71" s="13"/>
      <c r="J71" s="13"/>
      <c r="K71" s="13"/>
      <c r="L71" s="13"/>
    </row>
    <row r="72" spans="1:12" ht="14.25">
      <c r="A72" s="50" t="s">
        <v>61</v>
      </c>
      <c r="B72" s="9">
        <f>B71-ontvangsten!B53</f>
        <v>0</v>
      </c>
      <c r="C72" s="9">
        <f>C71-ontvangsten!C53</f>
        <v>0</v>
      </c>
      <c r="D72" s="9">
        <f>D71-ontvangsten!D53</f>
        <v>0</v>
      </c>
      <c r="E72" s="9">
        <f>E71-ontvangsten!E53</f>
        <v>0</v>
      </c>
      <c r="F72" s="9">
        <f>F71-ontvangsten!F53</f>
        <v>0</v>
      </c>
      <c r="G72" s="76">
        <f>G71-ontvangsten!G53</f>
        <v>0</v>
      </c>
      <c r="H72" s="13"/>
      <c r="I72" s="13"/>
      <c r="J72" s="13"/>
      <c r="K72" s="13"/>
      <c r="L72" s="13"/>
    </row>
    <row r="73" spans="1:12" ht="15" thickBot="1">
      <c r="A73" s="51"/>
      <c r="B73" s="10">
        <f aca="true" t="shared" si="11" ref="B73:G73">SUM(B71:B72)</f>
        <v>21166156</v>
      </c>
      <c r="C73" s="10">
        <f t="shared" si="11"/>
        <v>1589039</v>
      </c>
      <c r="D73" s="10">
        <f t="shared" si="11"/>
        <v>4070903</v>
      </c>
      <c r="E73" s="10">
        <f t="shared" si="11"/>
        <v>264598</v>
      </c>
      <c r="F73" s="52">
        <f t="shared" si="11"/>
        <v>5707</v>
      </c>
      <c r="G73" s="10">
        <f t="shared" si="11"/>
        <v>27096403</v>
      </c>
      <c r="H73" s="13"/>
      <c r="I73" s="13"/>
      <c r="J73" s="13"/>
      <c r="K73" s="13"/>
      <c r="L73" s="13"/>
    </row>
    <row r="74" spans="2:12" ht="14.25">
      <c r="B74" s="13"/>
      <c r="C74" s="13"/>
      <c r="D74" s="4"/>
      <c r="E74" s="13"/>
      <c r="F74" s="53"/>
      <c r="G74" s="13"/>
      <c r="H74" s="13"/>
      <c r="I74" s="13"/>
      <c r="J74" s="13"/>
      <c r="K74" s="13"/>
      <c r="L74" s="13"/>
    </row>
    <row r="75" spans="2:12" ht="14.25">
      <c r="B75" s="13"/>
      <c r="C75" s="13"/>
      <c r="D75" s="4"/>
      <c r="E75" s="13"/>
      <c r="F75" s="53"/>
      <c r="G75" s="13"/>
      <c r="H75" s="13"/>
      <c r="I75" s="13"/>
      <c r="J75" s="13"/>
      <c r="K75" s="13"/>
      <c r="L75" s="13"/>
    </row>
    <row r="76" spans="2:12" ht="14.25">
      <c r="B76" s="13"/>
      <c r="C76" s="13"/>
      <c r="D76" s="4"/>
      <c r="E76" s="13"/>
      <c r="F76" s="53"/>
      <c r="G76" s="13"/>
      <c r="H76" s="13"/>
      <c r="I76" s="13"/>
      <c r="J76" s="13"/>
      <c r="K76" s="13"/>
      <c r="L76" s="13"/>
    </row>
    <row r="77" spans="2:12" ht="14.25">
      <c r="B77" s="13"/>
      <c r="C77" s="13"/>
      <c r="D77" s="4"/>
      <c r="E77" s="13"/>
      <c r="F77" s="53"/>
      <c r="G77" s="13"/>
      <c r="H77" s="13"/>
      <c r="I77" s="13"/>
      <c r="J77" s="13"/>
      <c r="K77" s="13"/>
      <c r="L77" s="13"/>
    </row>
    <row r="78" spans="2:12" ht="14.25">
      <c r="B78" s="13"/>
      <c r="C78" s="13"/>
      <c r="D78" s="4"/>
      <c r="E78" s="13"/>
      <c r="F78" s="53"/>
      <c r="G78" s="13"/>
      <c r="H78" s="13"/>
      <c r="I78" s="13"/>
      <c r="J78" s="13"/>
      <c r="K78" s="13"/>
      <c r="L78" s="13"/>
    </row>
    <row r="79" spans="2:12" ht="14.25">
      <c r="B79" s="13"/>
      <c r="C79" s="13"/>
      <c r="D79" s="4"/>
      <c r="E79" s="13"/>
      <c r="F79" s="53"/>
      <c r="G79" s="13"/>
      <c r="H79" s="13"/>
      <c r="I79" s="13"/>
      <c r="J79" s="13"/>
      <c r="K79" s="13"/>
      <c r="L79" s="13"/>
    </row>
    <row r="80" spans="2:12" ht="14.25">
      <c r="B80" s="13"/>
      <c r="C80" s="13"/>
      <c r="D80" s="4"/>
      <c r="E80" s="13"/>
      <c r="F80" s="53"/>
      <c r="G80" s="13"/>
      <c r="H80" s="13"/>
      <c r="I80" s="13"/>
      <c r="J80" s="13"/>
      <c r="K80" s="13"/>
      <c r="L80" s="13"/>
    </row>
    <row r="81" spans="2:12" ht="14.25">
      <c r="B81" s="13"/>
      <c r="C81" s="13"/>
      <c r="D81" s="4"/>
      <c r="E81" s="13"/>
      <c r="F81" s="53"/>
      <c r="G81" s="13"/>
      <c r="H81" s="13"/>
      <c r="I81" s="13"/>
      <c r="J81" s="13"/>
      <c r="K81" s="13"/>
      <c r="L81" s="13"/>
    </row>
    <row r="82" spans="2:12" ht="14.25">
      <c r="B82" s="13"/>
      <c r="C82" s="13"/>
      <c r="D82" s="4"/>
      <c r="E82" s="13"/>
      <c r="F82" s="53"/>
      <c r="G82" s="13"/>
      <c r="H82" s="13"/>
      <c r="I82" s="13"/>
      <c r="J82" s="13"/>
      <c r="K82" s="13"/>
      <c r="L82" s="13"/>
    </row>
    <row r="83" spans="2:12" ht="14.25">
      <c r="B83" s="13"/>
      <c r="C83" s="13"/>
      <c r="D83" s="4"/>
      <c r="E83" s="13"/>
      <c r="F83" s="53"/>
      <c r="G83" s="13"/>
      <c r="H83" s="13"/>
      <c r="I83" s="13"/>
      <c r="J83" s="13"/>
      <c r="K83" s="13"/>
      <c r="L83" s="13"/>
    </row>
    <row r="84" spans="2:12" ht="14.25">
      <c r="B84" s="13"/>
      <c r="C84" s="13"/>
      <c r="D84" s="4"/>
      <c r="E84" s="13"/>
      <c r="F84" s="53"/>
      <c r="G84" s="13"/>
      <c r="H84" s="13"/>
      <c r="I84" s="13"/>
      <c r="J84" s="13"/>
      <c r="K84" s="13"/>
      <c r="L84" s="13"/>
    </row>
    <row r="85" spans="2:12" ht="14.25">
      <c r="B85" s="13"/>
      <c r="C85" s="13"/>
      <c r="D85" s="4"/>
      <c r="E85" s="13"/>
      <c r="F85" s="53"/>
      <c r="G85" s="13"/>
      <c r="H85" s="13"/>
      <c r="I85" s="13"/>
      <c r="J85" s="13"/>
      <c r="K85" s="13"/>
      <c r="L85" s="13"/>
    </row>
    <row r="86" spans="2:12" ht="14.25">
      <c r="B86" s="13"/>
      <c r="C86" s="13"/>
      <c r="D86" s="4"/>
      <c r="E86" s="13"/>
      <c r="F86" s="53"/>
      <c r="G86" s="13"/>
      <c r="H86" s="13"/>
      <c r="I86" s="13"/>
      <c r="J86" s="13"/>
      <c r="K86" s="13"/>
      <c r="L86" s="13"/>
    </row>
    <row r="87" spans="2:12" ht="14.25">
      <c r="B87" s="13"/>
      <c r="C87" s="13"/>
      <c r="D87" s="4"/>
      <c r="E87" s="13"/>
      <c r="F87" s="53"/>
      <c r="G87" s="13"/>
      <c r="H87" s="13"/>
      <c r="I87" s="13"/>
      <c r="J87" s="13"/>
      <c r="K87" s="13"/>
      <c r="L87" s="13"/>
    </row>
    <row r="88" spans="2:12" ht="14.25">
      <c r="B88" s="13"/>
      <c r="C88" s="13"/>
      <c r="D88" s="4"/>
      <c r="E88" s="13"/>
      <c r="F88" s="53"/>
      <c r="G88" s="13"/>
      <c r="H88" s="13"/>
      <c r="I88" s="13"/>
      <c r="J88" s="13"/>
      <c r="K88" s="13"/>
      <c r="L88" s="13"/>
    </row>
    <row r="89" spans="2:12" ht="14.25">
      <c r="B89" s="13"/>
      <c r="C89" s="13"/>
      <c r="D89" s="4"/>
      <c r="E89" s="13"/>
      <c r="F89" s="53"/>
      <c r="G89" s="13"/>
      <c r="H89" s="13"/>
      <c r="I89" s="13"/>
      <c r="J89" s="13"/>
      <c r="K89" s="13"/>
      <c r="L89" s="13"/>
    </row>
    <row r="90" spans="2:12" ht="14.25">
      <c r="B90" s="13"/>
      <c r="C90" s="13"/>
      <c r="D90" s="4"/>
      <c r="E90" s="13"/>
      <c r="F90" s="53"/>
      <c r="G90" s="13"/>
      <c r="H90" s="13"/>
      <c r="I90" s="13"/>
      <c r="J90" s="13"/>
      <c r="K90" s="13"/>
      <c r="L90" s="13"/>
    </row>
    <row r="91" spans="2:12" ht="14.25">
      <c r="B91" s="13"/>
      <c r="C91" s="13"/>
      <c r="D91" s="4"/>
      <c r="E91" s="13"/>
      <c r="F91" s="53"/>
      <c r="G91" s="13"/>
      <c r="H91" s="13"/>
      <c r="I91" s="13"/>
      <c r="J91" s="13"/>
      <c r="K91" s="13"/>
      <c r="L91" s="13"/>
    </row>
    <row r="92" spans="2:12" ht="14.25">
      <c r="B92" s="13"/>
      <c r="C92" s="13"/>
      <c r="D92" s="4"/>
      <c r="E92" s="13"/>
      <c r="F92" s="53"/>
      <c r="G92" s="13"/>
      <c r="H92" s="13"/>
      <c r="I92" s="13"/>
      <c r="J92" s="13"/>
      <c r="K92" s="13"/>
      <c r="L92" s="13"/>
    </row>
    <row r="93" spans="2:12" ht="14.25">
      <c r="B93" s="13"/>
      <c r="C93" s="13"/>
      <c r="D93" s="4"/>
      <c r="E93" s="13"/>
      <c r="F93" s="53"/>
      <c r="G93" s="13"/>
      <c r="H93" s="13"/>
      <c r="I93" s="13"/>
      <c r="J93" s="13"/>
      <c r="K93" s="13"/>
      <c r="L93" s="13"/>
    </row>
    <row r="94" spans="2:12" ht="14.25">
      <c r="B94" s="13"/>
      <c r="C94" s="13"/>
      <c r="D94" s="4"/>
      <c r="E94" s="13"/>
      <c r="F94" s="53"/>
      <c r="G94" s="13"/>
      <c r="H94" s="13"/>
      <c r="I94" s="13"/>
      <c r="J94" s="13"/>
      <c r="K94" s="13"/>
      <c r="L94" s="13"/>
    </row>
    <row r="95" spans="2:12" ht="14.25">
      <c r="B95" s="13"/>
      <c r="C95" s="13"/>
      <c r="D95" s="4"/>
      <c r="E95" s="13"/>
      <c r="F95" s="53"/>
      <c r="G95" s="13"/>
      <c r="H95" s="13"/>
      <c r="I95" s="13"/>
      <c r="J95" s="13"/>
      <c r="K95" s="13"/>
      <c r="L95" s="13"/>
    </row>
    <row r="96" spans="2:12" ht="14.25">
      <c r="B96" s="13"/>
      <c r="C96" s="13"/>
      <c r="D96" s="4"/>
      <c r="E96" s="13"/>
      <c r="F96" s="53"/>
      <c r="G96" s="13"/>
      <c r="H96" s="13"/>
      <c r="I96" s="13"/>
      <c r="J96" s="13"/>
      <c r="K96" s="13"/>
      <c r="L96" s="13"/>
    </row>
    <row r="97" spans="2:12" ht="14.25">
      <c r="B97" s="13"/>
      <c r="C97" s="13"/>
      <c r="D97" s="4"/>
      <c r="E97" s="13"/>
      <c r="F97" s="53"/>
      <c r="G97" s="13"/>
      <c r="H97" s="13"/>
      <c r="I97" s="13"/>
      <c r="J97" s="13"/>
      <c r="K97" s="13"/>
      <c r="L97" s="13"/>
    </row>
    <row r="98" spans="2:12" ht="14.25">
      <c r="B98" s="13"/>
      <c r="C98" s="13"/>
      <c r="D98" s="4"/>
      <c r="E98" s="13"/>
      <c r="F98" s="53"/>
      <c r="G98" s="13"/>
      <c r="H98" s="13"/>
      <c r="I98" s="13"/>
      <c r="J98" s="13"/>
      <c r="K98" s="13"/>
      <c r="L98" s="13"/>
    </row>
    <row r="99" spans="2:12" ht="14.25">
      <c r="B99" s="13"/>
      <c r="C99" s="13"/>
      <c r="D99" s="4"/>
      <c r="E99" s="13"/>
      <c r="F99" s="53"/>
      <c r="G99" s="13"/>
      <c r="H99" s="13"/>
      <c r="I99" s="13"/>
      <c r="J99" s="13"/>
      <c r="K99" s="13"/>
      <c r="L99" s="13"/>
    </row>
    <row r="100" spans="2:12" ht="14.25">
      <c r="B100" s="13"/>
      <c r="C100" s="13"/>
      <c r="D100" s="4"/>
      <c r="E100" s="13"/>
      <c r="F100" s="53"/>
      <c r="G100" s="13"/>
      <c r="H100" s="13"/>
      <c r="I100" s="13"/>
      <c r="J100" s="13"/>
      <c r="K100" s="13"/>
      <c r="L100" s="13"/>
    </row>
  </sheetData>
  <mergeCells count="3">
    <mergeCell ref="D4:E4"/>
    <mergeCell ref="A1:G1"/>
    <mergeCell ref="B4:C4"/>
  </mergeCells>
  <printOptions horizontalCentered="1"/>
  <pageMargins left="0.31496062992125984" right="0.2362204724409449" top="0.984251968503937" bottom="0.15748031496062992" header="0.15748031496062992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R.I.Z.I.V. - I.N.A.M.I.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Begroting van de verzekering voor geneeskundige  verzorging en uitkeringen 2007</dc:title>
  <dc:subject/>
  <dc:creator>Office97</dc:creator>
  <cp:keywords/>
  <dc:description/>
  <cp:lastModifiedBy>Linda Vandenberg</cp:lastModifiedBy>
  <cp:lastPrinted>2008-03-03T12:19:12Z</cp:lastPrinted>
  <dcterms:created xsi:type="dcterms:W3CDTF">2000-01-07T15:58:47Z</dcterms:created>
  <dcterms:modified xsi:type="dcterms:W3CDTF">2008-03-03T12:59:04Z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RIThe">
    <vt:lpwstr/>
  </property>
  <property fmtid="{D5CDD505-2E9C-101B-9397-08002B2CF9AE}" pid="4" name="RILangua">
    <vt:lpwstr>12;#Néerlandais|1daba039-17e6-4993-bb2c-50e1d16ef364;#8;#Français|aa2269b8-11bd-4cc9-9267-801806817e60</vt:lpwstr>
  </property>
  <property fmtid="{D5CDD505-2E9C-101B-9397-08002B2CF9AE}" pid="5" name="RIDocSumma">
    <vt:lpwstr>Inkomsten en uitgaven</vt:lpwstr>
  </property>
  <property fmtid="{D5CDD505-2E9C-101B-9397-08002B2CF9AE}" pid="6" name="RIDocTypeTaxHTFiel">
    <vt:lpwstr/>
  </property>
  <property fmtid="{D5CDD505-2E9C-101B-9397-08002B2CF9AE}" pid="7" name="RITargetGroupTaxHTFiel">
    <vt:lpwstr>Mutualités|a6cbed05-adf5-4226-bcb7-ef5cdc788bf2;Etablissements et services de soins|0da91f66-aff5-4716-a8aa-e753c394a07a</vt:lpwstr>
  </property>
  <property fmtid="{D5CDD505-2E9C-101B-9397-08002B2CF9AE}" pid="8" name="RITargetGro">
    <vt:lpwstr>24;#Mutualités|a6cbed05-adf5-4226-bcb7-ef5cdc788bf2;#22;#Etablissements et services de soins|0da91f66-aff5-4716-a8aa-e753c394a07a</vt:lpwstr>
  </property>
  <property fmtid="{D5CDD505-2E9C-101B-9397-08002B2CF9AE}" pid="9" name="RIDocTy">
    <vt:lpwstr/>
  </property>
  <property fmtid="{D5CDD505-2E9C-101B-9397-08002B2CF9AE}" pid="10" name="RIThemeTaxHTFiel">
    <vt:lpwstr/>
  </property>
  <property fmtid="{D5CDD505-2E9C-101B-9397-08002B2CF9AE}" pid="11" name="RILanguageTaxHTFiel">
    <vt:lpwstr>Néerlandais|1daba039-17e6-4993-bb2c-50e1d16ef364;Français|aa2269b8-11bd-4cc9-9267-801806817e60</vt:lpwstr>
  </property>
  <property fmtid="{D5CDD505-2E9C-101B-9397-08002B2CF9AE}" pid="12" name="RIDocInitialCreationDa">
    <vt:lpwstr>2007-01-01T00:00:00Z</vt:lpwstr>
  </property>
  <property fmtid="{D5CDD505-2E9C-101B-9397-08002B2CF9AE}" pid="13" name="TaxCatchA">
    <vt:lpwstr>8;#Français|aa2269b8-11bd-4cc9-9267-801806817e60;#24;#Mutualités|a6cbed05-adf5-4226-bcb7-ef5cdc788bf2;#12;#Néerlandais|1daba039-17e6-4993-bb2c-50e1d16ef364;#22;#Etablissements et services de soins|0da91f66-aff5-4716-a8aa-e753c394a07a</vt:lpwstr>
  </property>
</Properties>
</file>